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085" tabRatio="837" activeTab="0"/>
  </bookViews>
  <sheets>
    <sheet name="結果" sheetId="1" r:id="rId1"/>
  </sheets>
  <definedNames>
    <definedName name="_xlnm.Print_Area" localSheetId="0">'結果'!$A$1:$BP$367</definedName>
  </definedNames>
  <calcPr fullCalcOnLoad="1"/>
</workbook>
</file>

<file path=xl/sharedStrings.xml><?xml version="1.0" encoding="utf-8"?>
<sst xmlns="http://schemas.openxmlformats.org/spreadsheetml/2006/main" count="1399" uniqueCount="433">
  <si>
    <t>福田　和也</t>
  </si>
  <si>
    <t>住鉱物流</t>
  </si>
  <si>
    <t>C2</t>
  </si>
  <si>
    <t>B1</t>
  </si>
  <si>
    <t>A1</t>
  </si>
  <si>
    <r>
      <t>男子２部</t>
    </r>
    <r>
      <rPr>
        <b/>
        <sz val="20"/>
        <color indexed="8"/>
        <rFont val="HG丸ｺﾞｼｯｸM-PRO"/>
        <family val="3"/>
      </rPr>
      <t>（2位あがり）</t>
    </r>
  </si>
  <si>
    <t>B2</t>
  </si>
  <si>
    <t>A2</t>
  </si>
  <si>
    <t>C1</t>
  </si>
  <si>
    <r>
      <t>男子３部</t>
    </r>
    <r>
      <rPr>
        <b/>
        <sz val="20"/>
        <color indexed="8"/>
        <rFont val="HG丸ｺﾞｼｯｸM-PRO"/>
        <family val="3"/>
      </rPr>
      <t>（2位あがり）</t>
    </r>
  </si>
  <si>
    <t>A2</t>
  </si>
  <si>
    <t>A1</t>
  </si>
  <si>
    <r>
      <t>男子４部</t>
    </r>
    <r>
      <rPr>
        <b/>
        <sz val="20"/>
        <color indexed="8"/>
        <rFont val="HG丸ｺﾞｼｯｸM-PRO"/>
        <family val="3"/>
      </rPr>
      <t>（2位あがり）</t>
    </r>
  </si>
  <si>
    <t>B2</t>
  </si>
  <si>
    <t>D1</t>
  </si>
  <si>
    <t>男子初心者（リーグのみ）15点3ゲーム</t>
  </si>
  <si>
    <t>女子１部（リーグのみ）　15点3ゲーム</t>
  </si>
  <si>
    <t>三島高校</t>
  </si>
  <si>
    <t>四国中央</t>
  </si>
  <si>
    <t>四国中央市</t>
  </si>
  <si>
    <t>香川</t>
  </si>
  <si>
    <t>新居浜</t>
  </si>
  <si>
    <t>松山</t>
  </si>
  <si>
    <t>四国中央・新居浜</t>
  </si>
  <si>
    <t>高松・四国中央</t>
  </si>
  <si>
    <t>大阪</t>
  </si>
  <si>
    <t>新居浜・今治</t>
  </si>
  <si>
    <t>西条</t>
  </si>
  <si>
    <t>今治・四国中央</t>
  </si>
  <si>
    <t>今治</t>
  </si>
  <si>
    <t>２１点３ゲーム</t>
  </si>
  <si>
    <t>新居浜・松山</t>
  </si>
  <si>
    <t>A1</t>
  </si>
  <si>
    <t>A2</t>
  </si>
  <si>
    <t>B1</t>
  </si>
  <si>
    <t>B2</t>
  </si>
  <si>
    <t>C1</t>
  </si>
  <si>
    <t>C2</t>
  </si>
  <si>
    <t>D2</t>
  </si>
  <si>
    <t>男子初心者</t>
  </si>
  <si>
    <t>得</t>
  </si>
  <si>
    <t>正林　隼人</t>
  </si>
  <si>
    <t>今治クラブ</t>
  </si>
  <si>
    <t>石川　竜郎</t>
  </si>
  <si>
    <t>女子２部Ａ</t>
  </si>
  <si>
    <t>女子２部Ｂ</t>
  </si>
  <si>
    <t>女子４部Ａ</t>
  </si>
  <si>
    <t>女子１部</t>
  </si>
  <si>
    <t>曾我部　雅勝</t>
  </si>
  <si>
    <t>松山　峻</t>
  </si>
  <si>
    <t>1</t>
  </si>
  <si>
    <t>3</t>
  </si>
  <si>
    <t>2</t>
  </si>
  <si>
    <t>4</t>
  </si>
  <si>
    <t>伊藤　彩香</t>
  </si>
  <si>
    <t>伊藤　星花</t>
  </si>
  <si>
    <t>1</t>
  </si>
  <si>
    <t>Ａ↗Rｉｎｇy</t>
  </si>
  <si>
    <t>5</t>
  </si>
  <si>
    <t>6</t>
  </si>
  <si>
    <t>C3</t>
  </si>
  <si>
    <t>キケン</t>
  </si>
  <si>
    <t>男子１部（2位あがり）</t>
  </si>
  <si>
    <t>キケン</t>
  </si>
  <si>
    <t>権田　光輔</t>
  </si>
  <si>
    <t>Bee Family</t>
  </si>
  <si>
    <t>biginner</t>
  </si>
  <si>
    <t>三豊ｸﾗﾌﾞ</t>
  </si>
  <si>
    <t>女子２部Ｃ</t>
  </si>
  <si>
    <t>松村　直樹</t>
  </si>
  <si>
    <t>髙津　康宏</t>
  </si>
  <si>
    <t>高橋　頼良</t>
  </si>
  <si>
    <t>脇　一希</t>
  </si>
  <si>
    <t>徳増　瑞希</t>
  </si>
  <si>
    <t>秦　光輝</t>
  </si>
  <si>
    <t>松村　源内</t>
  </si>
  <si>
    <t>石川　澄広</t>
  </si>
  <si>
    <t>石村　雅俊</t>
  </si>
  <si>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</si>
  <si>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</si>
  <si>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</si>
  <si>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</si>
  <si>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</si>
  <si>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</si>
  <si>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</si>
  <si>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</si>
  <si>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</si>
  <si>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勝</t>
  </si>
  <si>
    <t>スマッシュ</t>
  </si>
  <si>
    <t>男子１部Ａ</t>
  </si>
  <si>
    <t>男子１部Ｃ</t>
  </si>
  <si>
    <t>男子３部Ａ</t>
  </si>
  <si>
    <t>男子３部優勝</t>
  </si>
  <si>
    <t>男子３部準優勝</t>
  </si>
  <si>
    <t>男子３部Ｂ</t>
  </si>
  <si>
    <t>女子４部準優勝</t>
  </si>
  <si>
    <t>女子４部優勝</t>
  </si>
  <si>
    <t>男子４部Ｄ</t>
  </si>
  <si>
    <t>男子４部Ｃ</t>
  </si>
  <si>
    <t>男子４部Ｂ</t>
  </si>
  <si>
    <t>男子４部Ａ</t>
  </si>
  <si>
    <t>男子４部準優勝</t>
  </si>
  <si>
    <t>男子４部優勝</t>
  </si>
  <si>
    <t>男子１部Ｂ</t>
  </si>
  <si>
    <t>男子１部準優勝</t>
  </si>
  <si>
    <t>男子１部優勝</t>
  </si>
  <si>
    <t>2</t>
  </si>
  <si>
    <t>4</t>
  </si>
  <si>
    <t>5</t>
  </si>
  <si>
    <t>3</t>
  </si>
  <si>
    <t>1</t>
  </si>
  <si>
    <t>男子３部Ｃ</t>
  </si>
  <si>
    <t>男子初心者優勝</t>
  </si>
  <si>
    <t>男子初心者準優勝</t>
  </si>
  <si>
    <t>タイム</t>
  </si>
  <si>
    <t>ﾅﾁｭﾗﾙﾊｰﾄ</t>
  </si>
  <si>
    <t>オアシス</t>
  </si>
  <si>
    <t>ﾑｰﾝｳｫｰｶｰｽﾞ</t>
  </si>
  <si>
    <t>男子２部Ｂ</t>
  </si>
  <si>
    <t>男子２部Ａ</t>
  </si>
  <si>
    <t>男子２部優勝</t>
  </si>
  <si>
    <t>男子２部準優勝</t>
  </si>
  <si>
    <t>女子１部優勝</t>
  </si>
  <si>
    <t>女子１部準優勝</t>
  </si>
  <si>
    <t>女子４部Ｂ</t>
  </si>
  <si>
    <t>女子初心者</t>
  </si>
  <si>
    <r>
      <t>女子４部</t>
    </r>
    <r>
      <rPr>
        <b/>
        <sz val="20"/>
        <color indexed="8"/>
        <rFont val="HG丸ｺﾞｼｯｸM-PRO"/>
        <family val="3"/>
      </rPr>
      <t>（2位あがり）</t>
    </r>
  </si>
  <si>
    <t>カミくらぶ</t>
  </si>
  <si>
    <t>みかん</t>
  </si>
  <si>
    <t>ＭＢＣ</t>
  </si>
  <si>
    <t>ＫＥＮＴ</t>
  </si>
  <si>
    <t>イチミヤ</t>
  </si>
  <si>
    <t>Ａ’ｓ</t>
  </si>
  <si>
    <t>Ａ↗Rｉｎｇy</t>
  </si>
  <si>
    <t>女子３部</t>
  </si>
  <si>
    <t>女子２部優勝</t>
  </si>
  <si>
    <t>女子２部準優勝</t>
  </si>
  <si>
    <t>女子３部優勝</t>
  </si>
  <si>
    <t>女子３部準優勝</t>
  </si>
  <si>
    <t>女子初心者優勝</t>
  </si>
  <si>
    <t>女子初心者準優勝</t>
  </si>
  <si>
    <t>鎌田　精二</t>
  </si>
  <si>
    <t>長野　絢一</t>
  </si>
  <si>
    <t>新宮中学校</t>
  </si>
  <si>
    <t>内田　大登</t>
  </si>
  <si>
    <t>坂下　聖和</t>
  </si>
  <si>
    <t>中橋　亮介</t>
  </si>
  <si>
    <t>大西　陸斗</t>
  </si>
  <si>
    <t>米川　僚</t>
  </si>
  <si>
    <t>サンダーズ</t>
  </si>
  <si>
    <t>稲葉　真也</t>
  </si>
  <si>
    <t>今井　直美</t>
  </si>
  <si>
    <t>まんのうクラブ</t>
  </si>
  <si>
    <t>近藤　早津紀</t>
  </si>
  <si>
    <t>ルーズ大野原</t>
  </si>
  <si>
    <t>クレッシェンド</t>
  </si>
  <si>
    <t>青木　みか</t>
  </si>
  <si>
    <t>福田　理恵</t>
  </si>
  <si>
    <t>五郷クラブ</t>
  </si>
  <si>
    <t>近藤　愛</t>
  </si>
  <si>
    <t>徳永　明子</t>
  </si>
  <si>
    <t>美藤　早紀</t>
  </si>
  <si>
    <t>今西　敦子</t>
  </si>
  <si>
    <t>玉島　豊美</t>
  </si>
  <si>
    <t>田中　結加里</t>
  </si>
  <si>
    <t>嶋　美沙</t>
  </si>
  <si>
    <t>レイトライザー</t>
  </si>
  <si>
    <t>田中　昌美</t>
  </si>
  <si>
    <t>白川　結子</t>
  </si>
  <si>
    <t>鎌倉　奈緒美</t>
  </si>
  <si>
    <t>ガチミントン</t>
  </si>
  <si>
    <t>西村　知恵</t>
  </si>
  <si>
    <t>今井　恵美</t>
  </si>
  <si>
    <t>岡田　由依</t>
  </si>
  <si>
    <t>太田　真樹子</t>
  </si>
  <si>
    <t>児玉　絵里</t>
  </si>
  <si>
    <t>中江　貴文</t>
  </si>
  <si>
    <t>石水　加奈子</t>
  </si>
  <si>
    <t>植村　秀嗣</t>
  </si>
  <si>
    <t>岡田　裕</t>
  </si>
  <si>
    <t>原岡　晋司</t>
  </si>
  <si>
    <t>三菱化学</t>
  </si>
  <si>
    <t>樋口　信二</t>
  </si>
  <si>
    <t>大生院ファミリー</t>
  </si>
  <si>
    <t>西条　正俊</t>
  </si>
  <si>
    <t>四変テック</t>
  </si>
  <si>
    <t>松村　達也</t>
  </si>
  <si>
    <t>齋藤　祐作</t>
  </si>
  <si>
    <t>原田　祐希</t>
  </si>
  <si>
    <t>齋藤　正樹</t>
  </si>
  <si>
    <t>西村　忠</t>
  </si>
  <si>
    <t>石川　輝真</t>
  </si>
  <si>
    <t>十河　奨平</t>
  </si>
  <si>
    <t>鎌倉　秀行</t>
  </si>
  <si>
    <t>白川　宏範</t>
  </si>
  <si>
    <t>水鳥軍団</t>
  </si>
  <si>
    <t>白石　真之介</t>
  </si>
  <si>
    <t>安藤　達也</t>
  </si>
  <si>
    <t>椿　将吾</t>
  </si>
  <si>
    <t>ｗａｃｗａｃ</t>
  </si>
  <si>
    <t>乗松　岳史</t>
  </si>
  <si>
    <t>きんえい</t>
  </si>
  <si>
    <t>假谷　宏枝</t>
  </si>
  <si>
    <t>はね会</t>
  </si>
  <si>
    <t>永井　亮輔</t>
  </si>
  <si>
    <t>田川　啓美</t>
  </si>
  <si>
    <t>乗松　しのぶ</t>
  </si>
  <si>
    <t>川原　ひろみ</t>
  </si>
  <si>
    <t>大生院</t>
  </si>
  <si>
    <t>柞田同好会</t>
  </si>
  <si>
    <t>秋山　小百合</t>
  </si>
  <si>
    <t>福田　祐理子</t>
  </si>
  <si>
    <t>曽根　正徳</t>
  </si>
  <si>
    <t>船橋　雅志</t>
  </si>
  <si>
    <t>酒商ながはら</t>
  </si>
  <si>
    <t>小川　典子</t>
  </si>
  <si>
    <t>高松ＳＳＣ</t>
  </si>
  <si>
    <t>長原　芽美</t>
  </si>
  <si>
    <t>Ｔ．Ｍ．Ｂ</t>
  </si>
  <si>
    <t>石川　卓治</t>
  </si>
  <si>
    <t>大西　悠翔</t>
  </si>
  <si>
    <t>川之江クラブ</t>
  </si>
  <si>
    <t>石川　誠也</t>
  </si>
  <si>
    <t>観音寺中学校</t>
  </si>
  <si>
    <t>長原　凪沙</t>
  </si>
  <si>
    <t>三島西中</t>
  </si>
  <si>
    <t>長原　正悟</t>
  </si>
  <si>
    <t>神郷ＪＢＣ</t>
  </si>
  <si>
    <t>尾崎　慎</t>
  </si>
  <si>
    <t>クローバー</t>
  </si>
  <si>
    <t>白石　とし子</t>
  </si>
  <si>
    <t>川原　周次</t>
  </si>
  <si>
    <t>神郷クラブ</t>
  </si>
  <si>
    <t>真鍋　加津子</t>
  </si>
  <si>
    <t>古中　利奈</t>
  </si>
  <si>
    <t>満田　圭師</t>
  </si>
  <si>
    <t>谷村　光子</t>
  </si>
  <si>
    <t>髙橋　巧成</t>
  </si>
  <si>
    <t>関　律稀</t>
  </si>
  <si>
    <t>ＹＯＮＤＥＮ</t>
  </si>
  <si>
    <t>久米　祥司</t>
  </si>
  <si>
    <t>森川　里香</t>
  </si>
  <si>
    <t>阿部　一恵</t>
  </si>
  <si>
    <t>合田　直子</t>
  </si>
  <si>
    <t>大西　加代子</t>
  </si>
  <si>
    <t>上之島ジュニア</t>
  </si>
  <si>
    <t>山田　麟</t>
  </si>
  <si>
    <t>田邊　文子</t>
  </si>
  <si>
    <t>山田　和博</t>
  </si>
  <si>
    <t>丹　昌子</t>
  </si>
  <si>
    <t>岡部　愛</t>
  </si>
  <si>
    <t>清水　涼子</t>
  </si>
  <si>
    <t>ドンキホーテ</t>
  </si>
  <si>
    <t>樋口　悟</t>
  </si>
  <si>
    <t>柚山　治</t>
  </si>
  <si>
    <t>平野　徳尚</t>
  </si>
  <si>
    <t>乃万クラブ</t>
  </si>
  <si>
    <t>芝田　英明</t>
  </si>
  <si>
    <t>真鍋　勝行</t>
  </si>
  <si>
    <t>篠原　寛</t>
  </si>
  <si>
    <t>西岡　亜実</t>
  </si>
  <si>
    <t>越智　由子</t>
  </si>
  <si>
    <t>パワーズ</t>
  </si>
  <si>
    <t>水野　貴晃</t>
  </si>
  <si>
    <t>稲葉　新</t>
  </si>
  <si>
    <t>チームレオ</t>
  </si>
  <si>
    <t>西森　小祐加</t>
  </si>
  <si>
    <t>西村　千咲</t>
  </si>
  <si>
    <t>藤田　伊津子</t>
  </si>
  <si>
    <t>恵美　友紀子</t>
  </si>
  <si>
    <t>Ａ↗Ｒｉｎｇｙ</t>
  </si>
  <si>
    <t>青木　雅敬</t>
  </si>
  <si>
    <t>も☆ｒｉｃｈ</t>
  </si>
  <si>
    <t>富永　愛美</t>
  </si>
  <si>
    <t>大河内　英理子</t>
  </si>
  <si>
    <t>石川　幸太郎</t>
  </si>
  <si>
    <t>泉　晶子</t>
  </si>
  <si>
    <t>田井　聖子</t>
  </si>
  <si>
    <t>ホワイト</t>
  </si>
  <si>
    <t>ホッチポッチ</t>
  </si>
  <si>
    <t>川端　裕二</t>
  </si>
  <si>
    <t>香川　友彦</t>
  </si>
  <si>
    <t>窪田　誠也</t>
  </si>
  <si>
    <t>中田　美紗子</t>
  </si>
  <si>
    <t>金子　将也</t>
  </si>
  <si>
    <t>ソレ　タウフィック</t>
  </si>
  <si>
    <t>石井体協</t>
  </si>
  <si>
    <t>増元　大輔</t>
  </si>
  <si>
    <t>神野　裕亮</t>
  </si>
  <si>
    <t>中山　賢太</t>
  </si>
  <si>
    <t>竹本　展史</t>
  </si>
  <si>
    <t>山本　雅樹</t>
  </si>
  <si>
    <t>辰野　真弓</t>
  </si>
  <si>
    <t>今治クラブ</t>
  </si>
  <si>
    <t>佐伯　綾子</t>
  </si>
  <si>
    <t>金栄クラブ</t>
  </si>
  <si>
    <t>加地　康二</t>
  </si>
  <si>
    <t>日下　拓郎</t>
  </si>
  <si>
    <t>日下　光子</t>
  </si>
  <si>
    <t>松浦　正</t>
  </si>
  <si>
    <t>佐伯　玲子</t>
  </si>
  <si>
    <t>西条バード</t>
  </si>
  <si>
    <t>山下　大介</t>
  </si>
  <si>
    <t>八木　美稚子</t>
  </si>
  <si>
    <t>ゲルゲクラブ</t>
  </si>
  <si>
    <t>田中　秀仁</t>
  </si>
  <si>
    <t>亀岡　直美</t>
  </si>
  <si>
    <t>森　勇気</t>
  </si>
  <si>
    <t>TEAM　BLOWIN</t>
  </si>
  <si>
    <t>岡田　亜祐里</t>
  </si>
  <si>
    <t>津久屋　幸治</t>
  </si>
  <si>
    <t>大久保　宏茂</t>
  </si>
  <si>
    <t>高梨　優紀</t>
  </si>
  <si>
    <t>マッドクラブ</t>
  </si>
  <si>
    <t>塩田　大実</t>
  </si>
  <si>
    <t>坂東　悠大</t>
  </si>
  <si>
    <t>ｉｎｆｉｎｉｔｙ</t>
  </si>
  <si>
    <t>加地　龍太</t>
  </si>
  <si>
    <t>冨永　慎介</t>
  </si>
  <si>
    <t>ＡＮＴＡＫＥ</t>
  </si>
  <si>
    <t>宮本　賢</t>
  </si>
  <si>
    <t>村上　泰次郎</t>
  </si>
  <si>
    <t>加藤　正悟</t>
  </si>
  <si>
    <t>石川　敏也</t>
  </si>
  <si>
    <t>尾崎　謙二</t>
  </si>
  <si>
    <t>アスティス</t>
  </si>
  <si>
    <t>安藤　貴啓</t>
  </si>
  <si>
    <t>遊羽楽</t>
  </si>
  <si>
    <t>塩出　茂明</t>
  </si>
  <si>
    <t>玉島　孝</t>
  </si>
  <si>
    <t>松木　孝仁</t>
  </si>
  <si>
    <t>山口　勲</t>
  </si>
  <si>
    <t>薦田　あかね</t>
  </si>
  <si>
    <t>岡田　安俊</t>
  </si>
  <si>
    <t>石川　　紫</t>
  </si>
  <si>
    <t>B.C.fight</t>
  </si>
  <si>
    <t>小濱　和重</t>
  </si>
  <si>
    <t>髙橋　紀江</t>
  </si>
  <si>
    <t>大澤　直</t>
  </si>
  <si>
    <t>荻田　未佳</t>
  </si>
  <si>
    <t>村上　利恵子</t>
  </si>
  <si>
    <t>佐々木　定己</t>
  </si>
  <si>
    <t>三田　好美</t>
  </si>
  <si>
    <t>荻田　アツ子</t>
  </si>
  <si>
    <t>浅野　祐子</t>
  </si>
  <si>
    <t>高橋　登子</t>
  </si>
  <si>
    <t>合田　はるみ</t>
  </si>
  <si>
    <t>漆原　和哉</t>
  </si>
  <si>
    <t>松岡　茂</t>
  </si>
  <si>
    <t>ｼﾞｭﾆｱｽｸｰﾙ松山</t>
  </si>
  <si>
    <t>上之島ｼﾞｭﾆｱ親の会</t>
  </si>
  <si>
    <t>ﾊﾞﾄﾞﾐﾝﾄﾝを楽しむ会</t>
  </si>
  <si>
    <t>TEAMルパン</t>
  </si>
  <si>
    <t>新宮ﾊﾞﾄﾞ</t>
  </si>
  <si>
    <t>喜岡　侑亮</t>
  </si>
  <si>
    <t>矢野　初美</t>
  </si>
  <si>
    <t>谷　広子</t>
  </si>
  <si>
    <t>女子２部（2位あがり）</t>
  </si>
  <si>
    <t>女子３部（リーグのみ）21点3ゲーム</t>
  </si>
  <si>
    <t>１５点３ゲーム</t>
  </si>
  <si>
    <t>女子初心者（リーグのみ）21点3ゲーム</t>
  </si>
  <si>
    <t>結果</t>
  </si>
  <si>
    <t>男子１部 優勝</t>
  </si>
  <si>
    <t>男子２部 優勝</t>
  </si>
  <si>
    <t>男子３部 優勝</t>
  </si>
  <si>
    <t>男子４部 優勝</t>
  </si>
  <si>
    <t>男子初心者 優勝</t>
  </si>
  <si>
    <t>男子１部 準優勝</t>
  </si>
  <si>
    <t>男子２部 準優勝</t>
  </si>
  <si>
    <t>男子３部 準優勝</t>
  </si>
  <si>
    <t>男子４部 準優勝</t>
  </si>
  <si>
    <t>男子初心者 準優勝</t>
  </si>
  <si>
    <t>女子１部 優勝</t>
  </si>
  <si>
    <t>女子２部 優勝</t>
  </si>
  <si>
    <t>女子３部 優勝</t>
  </si>
  <si>
    <t>女子４部 優勝</t>
  </si>
  <si>
    <t>女子初心者 優勝</t>
  </si>
  <si>
    <t>女子１部 準優勝</t>
  </si>
  <si>
    <t>女子２部 準優勝</t>
  </si>
  <si>
    <t>女子３部 準優勝</t>
  </si>
  <si>
    <t>女子４部 準優勝</t>
  </si>
  <si>
    <t>女子初心者 準優勝</t>
  </si>
  <si>
    <t>第１２回四国中央市オープン　H28.2.7（日）　三島運動公園体育館　参加者89組（178名）</t>
  </si>
  <si>
    <t>村上　泰次郎</t>
  </si>
  <si>
    <t>樋口　悟</t>
  </si>
  <si>
    <t>大久保　宏茂</t>
  </si>
  <si>
    <t>山田　麟</t>
  </si>
  <si>
    <t>上之島ジュニア</t>
  </si>
  <si>
    <t>松村　達也</t>
  </si>
  <si>
    <t>加藤　正悟</t>
  </si>
  <si>
    <t>平野　徳尚</t>
  </si>
  <si>
    <t>高梨　優紀</t>
  </si>
  <si>
    <t>山田　和博</t>
  </si>
  <si>
    <t>上之島ｼﾞｭﾆｱ親の会</t>
  </si>
  <si>
    <t>原田　祐希</t>
  </si>
  <si>
    <t>喜岡　侑亮</t>
  </si>
  <si>
    <t>冨永　慎介</t>
  </si>
  <si>
    <t>安藤　貴啓</t>
  </si>
  <si>
    <t>遊羽楽</t>
  </si>
  <si>
    <t>石川　輝真</t>
  </si>
  <si>
    <t>五郷クラブ</t>
  </si>
  <si>
    <t>川原　周次</t>
  </si>
  <si>
    <t>神郷クラブ</t>
  </si>
  <si>
    <t>坂東　悠大</t>
  </si>
  <si>
    <t>宮本　賢</t>
  </si>
  <si>
    <t>玉島　孝</t>
  </si>
  <si>
    <t>ルーズ大野原</t>
  </si>
  <si>
    <t>鎌倉　秀行</t>
  </si>
  <si>
    <t>満田　圭師</t>
  </si>
  <si>
    <t>中田　美紗子</t>
  </si>
  <si>
    <t>伊藤　彩香</t>
  </si>
  <si>
    <t>假谷　宏枝</t>
  </si>
  <si>
    <t>はね会</t>
  </si>
  <si>
    <t>合田　はるみ</t>
  </si>
  <si>
    <t>谷村　光子</t>
  </si>
  <si>
    <t>辰野　真弓</t>
  </si>
  <si>
    <t>石井体協</t>
  </si>
  <si>
    <t>伊藤　星花</t>
  </si>
  <si>
    <t>田川　啓美</t>
  </si>
  <si>
    <t>村上　利恵子</t>
  </si>
  <si>
    <t>真鍋　加津子</t>
  </si>
  <si>
    <t>佐伯　綾子</t>
  </si>
  <si>
    <t>近藤　愛</t>
  </si>
  <si>
    <t>西村　千咲</t>
  </si>
  <si>
    <t>ﾊﾞﾄﾞﾐﾝﾄﾝを楽しむ会</t>
  </si>
  <si>
    <t>田中　結加里</t>
  </si>
  <si>
    <t>白石　とし子</t>
  </si>
  <si>
    <t>日下　光子</t>
  </si>
  <si>
    <t>今治クラブ</t>
  </si>
  <si>
    <t>美藤　早紀</t>
  </si>
  <si>
    <t>恵美　友紀子</t>
  </si>
  <si>
    <t>田中　昌美</t>
  </si>
  <si>
    <t>古中　利奈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</si>
</sst>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(&quot;&quot;)&quot;"/>
    <numFmt numFmtId="206" formatCode="h:mm;@"/>
    <numFmt numFmtId="207" formatCode="h&quot;時&quot;mm&quot;分&quot;;@"/>
    <numFmt numFmtId="208" formatCode="h&quot;&quot;mm&quot;分&quot;;@"/>
    <numFmt numFmtId="209" formatCode="h&quot;@&quot;mm&quot;分&quot;;@"/>
    <numFmt numFmtId="210" formatCode="&quot;&quot;@&quot;ﾁｰﾑ&quot;"/>
    <numFmt numFmtId="211" formatCode="&quot;&quot;#,##0&quot;ﾁｰﾑ&quot;"/>
    <numFmt numFmtId="212" formatCode="&quot;&quot;@&quot;名&quot;"/>
    <numFmt numFmtId="213" formatCode="&quot;&quot;#,##0&quot;名&quot;"/>
    <numFmt numFmtId="214" formatCode="&quot;&quot;h:mm&quot;頃&quot;"/>
    <numFmt numFmtId="215" formatCode="#,##0_);[Red]\(#,##0\)"/>
    <numFmt numFmtId="216" formatCode="&quot;(&quot;#,##0&quot;ﾁｰﾑ)&quot;"/>
  </numFmts>
  <fonts count="54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b/>
      <sz val="26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9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D9D9"/>
        <bgColor indexed="64"/>
      </patternFill>
    </fill>
  </fills>
  <borders count="1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>
        <color indexed="8"/>
      </right>
      <top style="double"/>
      <bottom style="dashed"/>
    </border>
    <border>
      <left>
        <color indexed="63"/>
      </left>
      <right style="thin">
        <color indexed="8"/>
      </right>
      <top style="dashed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hair"/>
      <bottom style="double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 diagonalUp="1" diagonalDown="1">
      <left style="medium"/>
      <right/>
      <top style="thin"/>
      <bottom/>
      <diagonal style="hair"/>
    </border>
    <border diagonalUp="1" diagonalDown="1">
      <left/>
      <right style="medium"/>
      <top style="thin"/>
      <bottom/>
      <diagonal style="hair"/>
    </border>
    <border diagonalUp="1" diagonalDown="1">
      <left/>
      <right/>
      <top style="thin"/>
      <bottom/>
      <diagonal style="hair"/>
    </border>
    <border diagonalUp="1" diagonalDown="1">
      <left>
        <color indexed="63"/>
      </left>
      <right style="thin"/>
      <top style="thin"/>
      <bottom>
        <color indexed="63"/>
      </bottom>
      <diagonal style="hair"/>
    </border>
    <border diagonalUp="1" diagonalDown="1">
      <left style="thin"/>
      <right>
        <color indexed="63"/>
      </right>
      <top style="thin"/>
      <bottom>
        <color indexed="63"/>
      </bottom>
      <diagonal style="hair"/>
    </border>
    <border diagonalUp="1" diagonalDown="1">
      <left style="medium"/>
      <right/>
      <top/>
      <bottom/>
      <diagonal style="hair"/>
    </border>
    <border diagonalUp="1" diagonalDown="1">
      <left/>
      <right style="medium"/>
      <top/>
      <bottom/>
      <diagonal style="hair"/>
    </border>
    <border diagonalUp="1" diagonalDown="1">
      <left/>
      <right/>
      <top/>
      <bottom/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medium"/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 diagonalUp="1" diagonalDown="1">
      <left style="thin"/>
      <right>
        <color indexed="63"/>
      </right>
      <top>
        <color indexed="63"/>
      </top>
      <bottom style="medium"/>
      <diagonal style="hair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8" fillId="7" borderId="4" applyNumberFormat="0" applyAlignment="0" applyProtection="0"/>
    <xf numFmtId="0" fontId="53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Border="0">
      <alignment/>
      <protection/>
    </xf>
    <xf numFmtId="0" fontId="11" fillId="0" borderId="0">
      <alignment/>
      <protection/>
    </xf>
    <xf numFmtId="0" fontId="13" fillId="0" borderId="0">
      <alignment vertical="center"/>
      <protection/>
    </xf>
    <xf numFmtId="0" fontId="0" fillId="0" borderId="0" applyBorder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65">
    <xf numFmtId="0" fontId="0" fillId="0" borderId="0" xfId="0" applyAlignment="1">
      <alignment/>
    </xf>
    <xf numFmtId="0" fontId="10" fillId="24" borderId="0" xfId="0" applyFont="1" applyFill="1" applyBorder="1" applyAlignment="1">
      <alignment horizontal="right" vertical="center" shrinkToFit="1"/>
    </xf>
    <xf numFmtId="0" fontId="10" fillId="24" borderId="10" xfId="0" applyFont="1" applyFill="1" applyBorder="1" applyAlignment="1">
      <alignment horizontal="right" vertical="center" shrinkToFit="1"/>
    </xf>
    <xf numFmtId="0" fontId="10" fillId="24" borderId="11" xfId="0" applyFont="1" applyFill="1" applyBorder="1" applyAlignment="1">
      <alignment horizontal="center" shrinkToFit="1"/>
    </xf>
    <xf numFmtId="0" fontId="10" fillId="24" borderId="12" xfId="0" applyFont="1" applyFill="1" applyBorder="1" applyAlignment="1">
      <alignment horizontal="center" shrinkToFit="1"/>
    </xf>
    <xf numFmtId="0" fontId="10" fillId="24" borderId="13" xfId="0" applyFont="1" applyFill="1" applyBorder="1" applyAlignment="1">
      <alignment horizontal="right" vertical="center" shrinkToFit="1"/>
    </xf>
    <xf numFmtId="0" fontId="10" fillId="24" borderId="14" xfId="0" applyFont="1" applyFill="1" applyBorder="1" applyAlignment="1">
      <alignment horizontal="center" shrinkToFit="1"/>
    </xf>
    <xf numFmtId="0" fontId="10" fillId="24" borderId="15" xfId="0" applyFont="1" applyFill="1" applyBorder="1" applyAlignment="1">
      <alignment horizontal="center" shrinkToFit="1"/>
    </xf>
    <xf numFmtId="0" fontId="10" fillId="24" borderId="16" xfId="0" applyFont="1" applyFill="1" applyBorder="1" applyAlignment="1">
      <alignment horizontal="center" shrinkToFit="1"/>
    </xf>
    <xf numFmtId="0" fontId="9" fillId="24" borderId="0" xfId="0" applyFont="1" applyFill="1" applyAlignment="1">
      <alignment vertical="center"/>
    </xf>
    <xf numFmtId="0" fontId="10" fillId="24" borderId="17" xfId="0" applyFont="1" applyFill="1" applyBorder="1" applyAlignment="1">
      <alignment shrinkToFit="1"/>
    </xf>
    <xf numFmtId="0" fontId="10" fillId="24" borderId="0" xfId="0" applyFont="1" applyFill="1" applyBorder="1" applyAlignment="1">
      <alignment shrinkToFit="1"/>
    </xf>
    <xf numFmtId="0" fontId="10" fillId="24" borderId="18" xfId="0" applyFont="1" applyFill="1" applyBorder="1" applyAlignment="1">
      <alignment horizontal="center" shrinkToFit="1"/>
    </xf>
    <xf numFmtId="0" fontId="10" fillId="24" borderId="19" xfId="0" applyFont="1" applyFill="1" applyBorder="1" applyAlignment="1">
      <alignment shrinkToFit="1"/>
    </xf>
    <xf numFmtId="38" fontId="10" fillId="24" borderId="17" xfId="49" applyFont="1" applyFill="1" applyBorder="1" applyAlignment="1">
      <alignment horizontal="center" shrinkToFit="1"/>
    </xf>
    <xf numFmtId="38" fontId="10" fillId="24" borderId="0" xfId="49" applyFont="1" applyFill="1" applyBorder="1" applyAlignment="1">
      <alignment horizontal="center" shrinkToFit="1"/>
    </xf>
    <xf numFmtId="38" fontId="10" fillId="24" borderId="19" xfId="0" applyNumberFormat="1" applyFont="1" applyFill="1" applyBorder="1" applyAlignment="1">
      <alignment horizontal="center" shrinkToFit="1"/>
    </xf>
    <xf numFmtId="38" fontId="37" fillId="24" borderId="20" xfId="49" applyFont="1" applyFill="1" applyBorder="1" applyAlignment="1">
      <alignment horizontal="right" vertical="center" shrinkToFit="1"/>
    </xf>
    <xf numFmtId="38" fontId="37" fillId="24" borderId="0" xfId="49" applyFont="1" applyFill="1" applyBorder="1" applyAlignment="1">
      <alignment horizontal="right" vertical="center" shrinkToFit="1"/>
    </xf>
    <xf numFmtId="38" fontId="37" fillId="24" borderId="21" xfId="49" applyFont="1" applyFill="1" applyBorder="1" applyAlignment="1">
      <alignment horizontal="right" vertical="center" shrinkToFit="1"/>
    </xf>
    <xf numFmtId="0" fontId="10" fillId="24" borderId="17" xfId="0" applyFont="1" applyFill="1" applyBorder="1" applyAlignment="1">
      <alignment horizontal="center" shrinkToFit="1"/>
    </xf>
    <xf numFmtId="0" fontId="10" fillId="24" borderId="0" xfId="0" applyFont="1" applyFill="1" applyBorder="1" applyAlignment="1">
      <alignment horizontal="center" shrinkToFit="1"/>
    </xf>
    <xf numFmtId="0" fontId="10" fillId="24" borderId="19" xfId="0" applyFont="1" applyFill="1" applyBorder="1" applyAlignment="1">
      <alignment horizontal="center" shrinkToFit="1"/>
    </xf>
    <xf numFmtId="0" fontId="10" fillId="24" borderId="16" xfId="0" applyFont="1" applyFill="1" applyBorder="1" applyAlignment="1">
      <alignment shrinkToFit="1"/>
    </xf>
    <xf numFmtId="0" fontId="10" fillId="24" borderId="14" xfId="0" applyFont="1" applyFill="1" applyBorder="1" applyAlignment="1">
      <alignment shrinkToFit="1"/>
    </xf>
    <xf numFmtId="0" fontId="10" fillId="24" borderId="18" xfId="0" applyFont="1" applyFill="1" applyBorder="1" applyAlignment="1">
      <alignment shrinkToFit="1"/>
    </xf>
    <xf numFmtId="0" fontId="10" fillId="24" borderId="22" xfId="0" applyFont="1" applyFill="1" applyBorder="1" applyAlignment="1">
      <alignment shrinkToFit="1"/>
    </xf>
    <xf numFmtId="0" fontId="10" fillId="24" borderId="23" xfId="0" applyFont="1" applyFill="1" applyBorder="1" applyAlignment="1">
      <alignment shrinkToFit="1"/>
    </xf>
    <xf numFmtId="0" fontId="10" fillId="24" borderId="22" xfId="0" applyFont="1" applyFill="1" applyBorder="1" applyAlignment="1">
      <alignment horizontal="center" shrinkToFit="1"/>
    </xf>
    <xf numFmtId="0" fontId="10" fillId="24" borderId="23" xfId="0" applyFont="1" applyFill="1" applyBorder="1" applyAlignment="1">
      <alignment horizontal="center" shrinkToFit="1"/>
    </xf>
    <xf numFmtId="0" fontId="10" fillId="24" borderId="24" xfId="0" applyFont="1" applyFill="1" applyBorder="1" applyAlignment="1">
      <alignment horizontal="center" shrinkToFit="1"/>
    </xf>
    <xf numFmtId="0" fontId="10" fillId="24" borderId="24" xfId="0" applyFont="1" applyFill="1" applyBorder="1" applyAlignment="1">
      <alignment shrinkToFit="1"/>
    </xf>
    <xf numFmtId="38" fontId="37" fillId="24" borderId="25" xfId="49" applyFont="1" applyFill="1" applyBorder="1" applyAlignment="1">
      <alignment horizontal="right" vertical="center" shrinkToFit="1"/>
    </xf>
    <xf numFmtId="38" fontId="37" fillId="24" borderId="10" xfId="49" applyFont="1" applyFill="1" applyBorder="1" applyAlignment="1">
      <alignment horizontal="right" vertical="center" shrinkToFit="1"/>
    </xf>
    <xf numFmtId="38" fontId="37" fillId="24" borderId="26" xfId="49" applyFont="1" applyFill="1" applyBorder="1" applyAlignment="1">
      <alignment horizontal="right" vertical="center" shrinkToFit="1"/>
    </xf>
    <xf numFmtId="0" fontId="10" fillId="4" borderId="27" xfId="0" applyFont="1" applyFill="1" applyBorder="1" applyAlignment="1">
      <alignment horizontal="right" vertical="center" shrinkToFit="1"/>
    </xf>
    <xf numFmtId="188" fontId="10" fillId="24" borderId="0" xfId="0" applyNumberFormat="1" applyFont="1" applyFill="1" applyBorder="1" applyAlignment="1">
      <alignment horizontal="right" vertical="center" shrinkToFit="1"/>
    </xf>
    <xf numFmtId="0" fontId="10" fillId="4" borderId="0" xfId="0" applyFont="1" applyFill="1" applyBorder="1" applyAlignment="1">
      <alignment horizontal="right" vertical="center" shrinkToFit="1"/>
    </xf>
    <xf numFmtId="188" fontId="10" fillId="24" borderId="28" xfId="0" applyNumberFormat="1" applyFont="1" applyFill="1" applyBorder="1" applyAlignment="1">
      <alignment horizontal="right" vertical="center" shrinkToFit="1"/>
    </xf>
    <xf numFmtId="0" fontId="10" fillId="4" borderId="28" xfId="0" applyFont="1" applyFill="1" applyBorder="1" applyAlignment="1">
      <alignment horizontal="right" vertical="center" shrinkToFit="1"/>
    </xf>
    <xf numFmtId="0" fontId="10" fillId="4" borderId="29" xfId="0" applyFont="1" applyFill="1" applyBorder="1" applyAlignment="1">
      <alignment horizontal="right" vertical="center" shrinkToFit="1"/>
    </xf>
    <xf numFmtId="0" fontId="10" fillId="4" borderId="0" xfId="0" applyNumberFormat="1" applyFont="1" applyFill="1" applyBorder="1" applyAlignment="1" quotePrefix="1">
      <alignment horizontal="right" vertical="center" shrinkToFit="1"/>
    </xf>
    <xf numFmtId="0" fontId="10" fillId="4" borderId="30" xfId="0" applyFont="1" applyFill="1" applyBorder="1" applyAlignment="1">
      <alignment horizontal="right" vertical="center" shrinkToFit="1"/>
    </xf>
    <xf numFmtId="0" fontId="10" fillId="4" borderId="31" xfId="0" applyFont="1" applyFill="1" applyBorder="1" applyAlignment="1">
      <alignment horizontal="right" vertical="center" shrinkToFit="1"/>
    </xf>
    <xf numFmtId="188" fontId="10" fillId="24" borderId="31" xfId="0" applyNumberFormat="1" applyFont="1" applyFill="1" applyBorder="1" applyAlignment="1">
      <alignment horizontal="right" vertical="center" shrinkToFit="1"/>
    </xf>
    <xf numFmtId="0" fontId="10" fillId="24" borderId="20" xfId="0" applyFont="1" applyFill="1" applyBorder="1" applyAlignment="1">
      <alignment horizontal="right" vertical="center" shrinkToFit="1"/>
    </xf>
    <xf numFmtId="0" fontId="10" fillId="24" borderId="32" xfId="0" applyFont="1" applyFill="1" applyBorder="1" applyAlignment="1">
      <alignment horizontal="right" vertical="center" shrinkToFit="1"/>
    </xf>
    <xf numFmtId="0" fontId="10" fillId="24" borderId="31" xfId="0" applyFont="1" applyFill="1" applyBorder="1" applyAlignment="1">
      <alignment horizontal="right" vertical="center" shrinkToFit="1"/>
    </xf>
    <xf numFmtId="188" fontId="10" fillId="24" borderId="13" xfId="0" applyNumberFormat="1" applyFont="1" applyFill="1" applyBorder="1" applyAlignment="1">
      <alignment horizontal="right" vertical="center" shrinkToFit="1"/>
    </xf>
    <xf numFmtId="0" fontId="10" fillId="24" borderId="27" xfId="0" applyFont="1" applyFill="1" applyBorder="1" applyAlignment="1">
      <alignment horizontal="right" vertical="center" shrinkToFit="1"/>
    </xf>
    <xf numFmtId="0" fontId="10" fillId="24" borderId="30" xfId="0" applyFont="1" applyFill="1" applyBorder="1" applyAlignment="1">
      <alignment horizontal="right" vertical="center" shrinkToFit="1"/>
    </xf>
    <xf numFmtId="0" fontId="10" fillId="24" borderId="33" xfId="0" applyFont="1" applyFill="1" applyBorder="1" applyAlignment="1">
      <alignment horizontal="right" vertical="center" shrinkToFit="1"/>
    </xf>
    <xf numFmtId="0" fontId="10" fillId="24" borderId="25" xfId="0" applyFont="1" applyFill="1" applyBorder="1" applyAlignment="1">
      <alignment horizontal="right" vertical="center" shrinkToFit="1"/>
    </xf>
    <xf numFmtId="188" fontId="10" fillId="24" borderId="10" xfId="0" applyNumberFormat="1" applyFont="1" applyFill="1" applyBorder="1" applyAlignment="1">
      <alignment horizontal="right" vertical="center" shrinkToFit="1"/>
    </xf>
    <xf numFmtId="0" fontId="10" fillId="24" borderId="34" xfId="0" applyFont="1" applyFill="1" applyBorder="1" applyAlignment="1">
      <alignment horizontal="right" vertical="center" shrinkToFit="1"/>
    </xf>
    <xf numFmtId="0" fontId="39" fillId="24" borderId="0" xfId="0" applyFont="1" applyFill="1" applyAlignment="1">
      <alignment vertical="center" shrinkToFit="1"/>
    </xf>
    <xf numFmtId="38" fontId="10" fillId="24" borderId="17" xfId="49" applyFont="1" applyFill="1" applyBorder="1" applyAlignment="1">
      <alignment shrinkToFit="1"/>
    </xf>
    <xf numFmtId="38" fontId="10" fillId="24" borderId="0" xfId="49" applyFont="1" applyFill="1" applyBorder="1" applyAlignment="1">
      <alignment shrinkToFit="1"/>
    </xf>
    <xf numFmtId="38" fontId="10" fillId="24" borderId="19" xfId="0" applyNumberFormat="1" applyFont="1" applyFill="1" applyBorder="1" applyAlignment="1">
      <alignment shrinkToFit="1"/>
    </xf>
    <xf numFmtId="0" fontId="10" fillId="4" borderId="33" xfId="0" applyFont="1" applyFill="1" applyBorder="1" applyAlignment="1">
      <alignment horizontal="right" vertical="center" shrinkToFit="1"/>
    </xf>
    <xf numFmtId="0" fontId="10" fillId="4" borderId="13" xfId="0" applyFont="1" applyFill="1" applyBorder="1" applyAlignment="1">
      <alignment horizontal="right" vertical="center" shrinkToFit="1"/>
    </xf>
    <xf numFmtId="38" fontId="10" fillId="24" borderId="16" xfId="49" applyFont="1" applyFill="1" applyBorder="1" applyAlignment="1">
      <alignment shrinkToFit="1"/>
    </xf>
    <xf numFmtId="38" fontId="10" fillId="24" borderId="14" xfId="49" applyFont="1" applyFill="1" applyBorder="1" applyAlignment="1">
      <alignment shrinkToFit="1"/>
    </xf>
    <xf numFmtId="38" fontId="10" fillId="24" borderId="22" xfId="49" applyFont="1" applyFill="1" applyBorder="1" applyAlignment="1">
      <alignment shrinkToFit="1"/>
    </xf>
    <xf numFmtId="38" fontId="10" fillId="24" borderId="23" xfId="49" applyFont="1" applyFill="1" applyBorder="1" applyAlignment="1">
      <alignment shrinkToFit="1"/>
    </xf>
    <xf numFmtId="0" fontId="10" fillId="24" borderId="35" xfId="0" applyFont="1" applyFill="1" applyBorder="1" applyAlignment="1">
      <alignment horizontal="right" vertical="center" shrinkToFit="1"/>
    </xf>
    <xf numFmtId="0" fontId="39" fillId="0" borderId="0" xfId="0" applyFont="1" applyFill="1" applyAlignment="1">
      <alignment vertical="center" shrinkToFit="1"/>
    </xf>
    <xf numFmtId="0" fontId="39" fillId="0" borderId="0" xfId="0" applyFont="1" applyFill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38" fontId="37" fillId="24" borderId="32" xfId="49" applyFont="1" applyFill="1" applyBorder="1" applyAlignment="1">
      <alignment horizontal="right" vertical="center" shrinkToFit="1"/>
    </xf>
    <xf numFmtId="38" fontId="37" fillId="24" borderId="31" xfId="49" applyFont="1" applyFill="1" applyBorder="1" applyAlignment="1">
      <alignment horizontal="right" vertical="center" shrinkToFit="1"/>
    </xf>
    <xf numFmtId="38" fontId="37" fillId="24" borderId="36" xfId="49" applyFont="1" applyFill="1" applyBorder="1" applyAlignment="1">
      <alignment horizontal="right" vertical="center" shrinkToFit="1"/>
    </xf>
    <xf numFmtId="0" fontId="13" fillId="24" borderId="0" xfId="69" applyFont="1" applyFill="1" applyAlignment="1">
      <alignment vertical="center"/>
      <protection/>
    </xf>
    <xf numFmtId="0" fontId="34" fillId="24" borderId="0" xfId="69" applyFont="1" applyFill="1" applyAlignment="1">
      <alignment vertical="center" shrinkToFit="1"/>
      <protection/>
    </xf>
    <xf numFmtId="0" fontId="33" fillId="24" borderId="0" xfId="69" applyFont="1" applyFill="1" applyBorder="1" applyAlignment="1">
      <alignment horizontal="left" vertical="center"/>
      <protection/>
    </xf>
    <xf numFmtId="0" fontId="14" fillId="24" borderId="0" xfId="69" applyFont="1" applyFill="1" applyBorder="1" applyAlignment="1">
      <alignment vertical="center"/>
      <protection/>
    </xf>
    <xf numFmtId="0" fontId="14" fillId="24" borderId="0" xfId="69" applyFont="1" applyFill="1" applyBorder="1" applyAlignment="1">
      <alignment horizontal="center" vertical="center"/>
      <protection/>
    </xf>
    <xf numFmtId="189" fontId="14" fillId="24" borderId="0" xfId="69" applyNumberFormat="1" applyFont="1" applyFill="1" applyBorder="1" applyAlignment="1">
      <alignment vertical="center"/>
      <protection/>
    </xf>
    <xf numFmtId="38" fontId="33" fillId="24" borderId="0" xfId="51" applyFont="1" applyFill="1" applyBorder="1" applyAlignment="1">
      <alignment horizontal="left" vertical="center"/>
    </xf>
    <xf numFmtId="0" fontId="32" fillId="24" borderId="0" xfId="69" applyFont="1" applyFill="1" applyAlignment="1">
      <alignment vertical="center"/>
      <protection/>
    </xf>
    <xf numFmtId="0" fontId="35" fillId="24" borderId="0" xfId="69" applyFont="1" applyFill="1" applyAlignment="1">
      <alignment vertical="center"/>
      <protection/>
    </xf>
    <xf numFmtId="0" fontId="36" fillId="24" borderId="0" xfId="69" applyFont="1" applyFill="1" applyAlignment="1">
      <alignment vertical="center"/>
      <protection/>
    </xf>
    <xf numFmtId="0" fontId="14" fillId="24" borderId="0" xfId="69" applyFont="1" applyFill="1" applyBorder="1" applyAlignment="1">
      <alignment horizontal="center" vertical="center" shrinkToFit="1"/>
      <protection/>
    </xf>
    <xf numFmtId="38" fontId="37" fillId="24" borderId="10" xfId="51" applyFont="1" applyFill="1" applyBorder="1" applyAlignment="1">
      <alignment horizontal="center" vertical="center" shrinkToFit="1"/>
    </xf>
    <xf numFmtId="0" fontId="37" fillId="24" borderId="25" xfId="69" applyFont="1" applyFill="1" applyBorder="1" applyAlignment="1">
      <alignment vertical="center" shrinkToFit="1"/>
      <protection/>
    </xf>
    <xf numFmtId="38" fontId="37" fillId="24" borderId="0" xfId="51" applyFont="1" applyFill="1" applyBorder="1" applyAlignment="1">
      <alignment vertical="center" shrinkToFit="1"/>
    </xf>
    <xf numFmtId="0" fontId="37" fillId="24" borderId="20" xfId="69" applyFont="1" applyFill="1" applyBorder="1" applyAlignment="1">
      <alignment vertical="center" shrinkToFit="1"/>
      <protection/>
    </xf>
    <xf numFmtId="38" fontId="37" fillId="24" borderId="36" xfId="51" applyFont="1" applyFill="1" applyBorder="1" applyAlignment="1">
      <alignment horizontal="center" vertical="center" shrinkToFit="1"/>
    </xf>
    <xf numFmtId="0" fontId="37" fillId="24" borderId="32" xfId="69" applyFont="1" applyFill="1" applyBorder="1" applyAlignment="1">
      <alignment vertical="center" shrinkToFit="1"/>
      <protection/>
    </xf>
    <xf numFmtId="0" fontId="37" fillId="24" borderId="20" xfId="69" applyFont="1" applyFill="1" applyBorder="1" applyAlignment="1">
      <alignment horizontal="left" vertical="center" shrinkToFit="1"/>
      <protection/>
    </xf>
    <xf numFmtId="38" fontId="37" fillId="24" borderId="13" xfId="51" applyFont="1" applyFill="1" applyBorder="1" applyAlignment="1">
      <alignment vertical="center" shrinkToFit="1"/>
    </xf>
    <xf numFmtId="38" fontId="37" fillId="24" borderId="0" xfId="51" applyFont="1" applyFill="1" applyBorder="1" applyAlignment="1">
      <alignment horizontal="center" vertical="center" shrinkToFit="1"/>
    </xf>
    <xf numFmtId="38" fontId="37" fillId="24" borderId="31" xfId="51" applyFont="1" applyFill="1" applyBorder="1" applyAlignment="1">
      <alignment horizontal="center" vertical="center" shrinkToFit="1"/>
    </xf>
    <xf numFmtId="0" fontId="14" fillId="24" borderId="0" xfId="69" applyFont="1" applyFill="1" applyBorder="1" applyAlignment="1">
      <alignment vertical="center" shrinkToFit="1"/>
      <protection/>
    </xf>
    <xf numFmtId="0" fontId="14" fillId="24" borderId="0" xfId="69" applyFont="1" applyFill="1" applyBorder="1" applyAlignment="1">
      <alignment horizontal="right" vertical="center" shrinkToFit="1"/>
      <protection/>
    </xf>
    <xf numFmtId="0" fontId="14" fillId="24" borderId="0" xfId="69" applyFont="1" applyFill="1" applyAlignment="1">
      <alignment vertical="center"/>
      <protection/>
    </xf>
    <xf numFmtId="0" fontId="14" fillId="24" borderId="27" xfId="69" applyFont="1" applyFill="1" applyBorder="1" applyAlignment="1">
      <alignment horizontal="right" vertical="center" shrinkToFit="1"/>
      <protection/>
    </xf>
    <xf numFmtId="0" fontId="34" fillId="24" borderId="0" xfId="69" applyFont="1" applyFill="1" applyBorder="1" applyAlignment="1">
      <alignment vertical="center"/>
      <protection/>
    </xf>
    <xf numFmtId="0" fontId="10" fillId="24" borderId="0" xfId="69" applyFont="1" applyFill="1" applyBorder="1" applyAlignment="1">
      <alignment vertical="center" shrinkToFit="1"/>
      <protection/>
    </xf>
    <xf numFmtId="0" fontId="31" fillId="24" borderId="0" xfId="69" applyFont="1" applyFill="1" applyAlignment="1">
      <alignment vertical="center"/>
      <protection/>
    </xf>
    <xf numFmtId="0" fontId="13" fillId="24" borderId="0" xfId="69" applyFont="1" applyFill="1" applyBorder="1" applyAlignment="1">
      <alignment vertical="center"/>
      <protection/>
    </xf>
    <xf numFmtId="0" fontId="33" fillId="24" borderId="0" xfId="69" applyFont="1" applyFill="1" applyAlignment="1">
      <alignment vertical="center"/>
      <protection/>
    </xf>
    <xf numFmtId="38" fontId="30" fillId="24" borderId="26" xfId="51" applyFont="1" applyFill="1" applyBorder="1" applyAlignment="1">
      <alignment horizontal="center" vertical="center" shrinkToFit="1"/>
    </xf>
    <xf numFmtId="0" fontId="30" fillId="24" borderId="25" xfId="69" applyFont="1" applyFill="1" applyBorder="1" applyAlignment="1">
      <alignment vertical="center" shrinkToFit="1"/>
      <protection/>
    </xf>
    <xf numFmtId="38" fontId="30" fillId="24" borderId="21" xfId="51" applyFont="1" applyFill="1" applyBorder="1" applyAlignment="1">
      <alignment vertical="center" shrinkToFit="1"/>
    </xf>
    <xf numFmtId="0" fontId="30" fillId="24" borderId="20" xfId="69" applyFont="1" applyFill="1" applyBorder="1" applyAlignment="1">
      <alignment vertical="center" shrinkToFit="1"/>
      <protection/>
    </xf>
    <xf numFmtId="38" fontId="30" fillId="24" borderId="37" xfId="51" applyFont="1" applyFill="1" applyBorder="1" applyAlignment="1">
      <alignment vertical="center" shrinkToFit="1"/>
    </xf>
    <xf numFmtId="38" fontId="30" fillId="24" borderId="36" xfId="51" applyFont="1" applyFill="1" applyBorder="1" applyAlignment="1">
      <alignment horizontal="center" vertical="center" shrinkToFit="1"/>
    </xf>
    <xf numFmtId="0" fontId="30" fillId="24" borderId="32" xfId="69" applyFont="1" applyFill="1" applyBorder="1" applyAlignment="1">
      <alignment vertical="center" shrinkToFit="1"/>
      <protection/>
    </xf>
    <xf numFmtId="0" fontId="30" fillId="24" borderId="35" xfId="69" applyFont="1" applyFill="1" applyBorder="1" applyAlignment="1">
      <alignment vertical="center" shrinkToFit="1"/>
      <protection/>
    </xf>
    <xf numFmtId="38" fontId="30" fillId="24" borderId="0" xfId="51" applyFont="1" applyFill="1" applyBorder="1" applyAlignment="1">
      <alignment horizontal="center" vertical="center" shrinkToFit="1"/>
    </xf>
    <xf numFmtId="38" fontId="30" fillId="24" borderId="0" xfId="51" applyFont="1" applyFill="1" applyBorder="1" applyAlignment="1">
      <alignment vertical="center" shrinkToFit="1"/>
    </xf>
    <xf numFmtId="38" fontId="30" fillId="24" borderId="28" xfId="51" applyFont="1" applyFill="1" applyBorder="1" applyAlignment="1">
      <alignment vertical="center" shrinkToFit="1"/>
    </xf>
    <xf numFmtId="0" fontId="30" fillId="24" borderId="38" xfId="69" applyFont="1" applyFill="1" applyBorder="1" applyAlignment="1">
      <alignment vertical="center" shrinkToFit="1"/>
      <protection/>
    </xf>
    <xf numFmtId="38" fontId="14" fillId="24" borderId="0" xfId="69" applyNumberFormat="1" applyFont="1" applyFill="1" applyBorder="1" applyAlignment="1">
      <alignment horizontal="center" vertical="center" shrinkToFit="1"/>
      <protection/>
    </xf>
    <xf numFmtId="38" fontId="14" fillId="24" borderId="0" xfId="51" applyFont="1" applyFill="1" applyBorder="1" applyAlignment="1">
      <alignment horizontal="center" vertical="center" shrinkToFit="1"/>
    </xf>
    <xf numFmtId="38" fontId="14" fillId="24" borderId="0" xfId="69" applyNumberFormat="1" applyFont="1" applyFill="1" applyBorder="1" applyAlignment="1">
      <alignment horizontal="center" vertical="center"/>
      <protection/>
    </xf>
    <xf numFmtId="38" fontId="14" fillId="24" borderId="0" xfId="51" applyFont="1" applyFill="1" applyBorder="1" applyAlignment="1">
      <alignment horizontal="center" vertical="center"/>
    </xf>
    <xf numFmtId="0" fontId="13" fillId="24" borderId="39" xfId="69" applyFont="1" applyFill="1" applyBorder="1" applyAlignment="1">
      <alignment vertical="center"/>
      <protection/>
    </xf>
    <xf numFmtId="0" fontId="33" fillId="24" borderId="39" xfId="69" applyFont="1" applyFill="1" applyBorder="1" applyAlignment="1">
      <alignment horizontal="left" vertical="center"/>
      <protection/>
    </xf>
    <xf numFmtId="0" fontId="14" fillId="24" borderId="39" xfId="69" applyFont="1" applyFill="1" applyBorder="1" applyAlignment="1">
      <alignment vertical="center"/>
      <protection/>
    </xf>
    <xf numFmtId="0" fontId="14" fillId="24" borderId="39" xfId="69" applyFont="1" applyFill="1" applyBorder="1" applyAlignment="1">
      <alignment horizontal="center" vertical="center"/>
      <protection/>
    </xf>
    <xf numFmtId="189" fontId="14" fillId="24" borderId="39" xfId="69" applyNumberFormat="1" applyFont="1" applyFill="1" applyBorder="1" applyAlignment="1">
      <alignment vertical="center"/>
      <protection/>
    </xf>
    <xf numFmtId="38" fontId="33" fillId="24" borderId="39" xfId="51" applyFont="1" applyFill="1" applyBorder="1" applyAlignment="1">
      <alignment horizontal="left" vertical="center"/>
    </xf>
    <xf numFmtId="0" fontId="36" fillId="24" borderId="0" xfId="69" applyFont="1" applyFill="1" applyBorder="1" applyAlignment="1">
      <alignment vertical="center"/>
      <protection/>
    </xf>
    <xf numFmtId="0" fontId="30" fillId="24" borderId="0" xfId="69" applyFont="1" applyFill="1" applyBorder="1" applyAlignment="1">
      <alignment vertical="center" shrinkToFit="1"/>
      <protection/>
    </xf>
    <xf numFmtId="0" fontId="14" fillId="24" borderId="40" xfId="69" applyFont="1" applyFill="1" applyBorder="1" applyAlignment="1">
      <alignment vertical="center" shrinkToFit="1"/>
      <protection/>
    </xf>
    <xf numFmtId="0" fontId="31" fillId="24" borderId="0" xfId="69" applyFont="1" applyFill="1" applyBorder="1" applyAlignment="1">
      <alignment vertical="center"/>
      <protection/>
    </xf>
    <xf numFmtId="0" fontId="34" fillId="24" borderId="0" xfId="69" applyFont="1" applyFill="1" applyBorder="1" applyAlignment="1">
      <alignment vertical="center" shrinkToFit="1"/>
      <protection/>
    </xf>
    <xf numFmtId="0" fontId="14" fillId="24" borderId="39" xfId="69" applyFont="1" applyFill="1" applyBorder="1" applyAlignment="1">
      <alignment horizontal="center" vertical="center" shrinkToFit="1"/>
      <protection/>
    </xf>
    <xf numFmtId="38" fontId="14" fillId="24" borderId="39" xfId="51" applyFont="1" applyFill="1" applyBorder="1" applyAlignment="1">
      <alignment horizontal="center" vertical="center"/>
    </xf>
    <xf numFmtId="38" fontId="14" fillId="24" borderId="39" xfId="69" applyNumberFormat="1" applyFont="1" applyFill="1" applyBorder="1" applyAlignment="1">
      <alignment horizontal="center" vertical="center"/>
      <protection/>
    </xf>
    <xf numFmtId="0" fontId="13" fillId="24" borderId="41" xfId="69" applyFont="1" applyFill="1" applyBorder="1" applyAlignment="1">
      <alignment vertical="center"/>
      <protection/>
    </xf>
    <xf numFmtId="0" fontId="33" fillId="24" borderId="41" xfId="69" applyFont="1" applyFill="1" applyBorder="1" applyAlignment="1">
      <alignment horizontal="left" vertical="center"/>
      <protection/>
    </xf>
    <xf numFmtId="38" fontId="33" fillId="24" borderId="41" xfId="51" applyFont="1" applyFill="1" applyBorder="1" applyAlignment="1">
      <alignment horizontal="left" vertical="center"/>
    </xf>
    <xf numFmtId="189" fontId="14" fillId="24" borderId="41" xfId="69" applyNumberFormat="1" applyFont="1" applyFill="1" applyBorder="1" applyAlignment="1">
      <alignment vertical="center"/>
      <protection/>
    </xf>
    <xf numFmtId="0" fontId="14" fillId="24" borderId="41" xfId="69" applyFont="1" applyFill="1" applyBorder="1" applyAlignment="1">
      <alignment horizontal="center" vertical="center"/>
      <protection/>
    </xf>
    <xf numFmtId="0" fontId="14" fillId="24" borderId="41" xfId="69" applyFont="1" applyFill="1" applyBorder="1" applyAlignment="1">
      <alignment vertical="center"/>
      <protection/>
    </xf>
    <xf numFmtId="0" fontId="13" fillId="24" borderId="42" xfId="69" applyFont="1" applyFill="1" applyBorder="1" applyAlignment="1">
      <alignment vertical="center"/>
      <protection/>
    </xf>
    <xf numFmtId="0" fontId="14" fillId="24" borderId="42" xfId="69" applyFont="1" applyFill="1" applyBorder="1" applyAlignment="1">
      <alignment horizontal="center" vertical="center" shrinkToFit="1"/>
      <protection/>
    </xf>
    <xf numFmtId="38" fontId="14" fillId="24" borderId="42" xfId="51" applyFont="1" applyFill="1" applyBorder="1" applyAlignment="1">
      <alignment horizontal="center" vertical="center"/>
    </xf>
    <xf numFmtId="38" fontId="14" fillId="24" borderId="42" xfId="69" applyNumberFormat="1" applyFont="1" applyFill="1" applyBorder="1" applyAlignment="1">
      <alignment horizontal="center" vertical="center"/>
      <protection/>
    </xf>
    <xf numFmtId="0" fontId="14" fillId="24" borderId="42" xfId="69" applyFont="1" applyFill="1" applyBorder="1" applyAlignment="1">
      <alignment horizontal="center" vertical="center"/>
      <protection/>
    </xf>
    <xf numFmtId="0" fontId="10" fillId="24" borderId="39" xfId="0" applyFont="1" applyFill="1" applyBorder="1" applyAlignment="1">
      <alignment horizontal="right" vertical="center" shrinkToFit="1"/>
    </xf>
    <xf numFmtId="0" fontId="9" fillId="24" borderId="39" xfId="0" applyFont="1" applyFill="1" applyBorder="1" applyAlignment="1">
      <alignment vertical="center"/>
    </xf>
    <xf numFmtId="0" fontId="31" fillId="24" borderId="0" xfId="69" applyFont="1" applyFill="1" applyBorder="1" applyAlignment="1">
      <alignment horizontal="left"/>
      <protection/>
    </xf>
    <xf numFmtId="0" fontId="37" fillId="24" borderId="38" xfId="69" applyFont="1" applyFill="1" applyBorder="1" applyAlignment="1">
      <alignment horizontal="left" vertical="center" shrinkToFit="1"/>
      <protection/>
    </xf>
    <xf numFmtId="38" fontId="37" fillId="24" borderId="43" xfId="51" applyFont="1" applyFill="1" applyBorder="1" applyAlignment="1">
      <alignment vertical="center" shrinkToFit="1"/>
    </xf>
    <xf numFmtId="38" fontId="37" fillId="24" borderId="21" xfId="51" applyFont="1" applyFill="1" applyBorder="1" applyAlignment="1">
      <alignment vertical="center" shrinkToFit="1"/>
    </xf>
    <xf numFmtId="38" fontId="37" fillId="24" borderId="21" xfId="51" applyFont="1" applyFill="1" applyBorder="1" applyAlignment="1">
      <alignment horizontal="center" vertical="center" shrinkToFit="1"/>
    </xf>
    <xf numFmtId="38" fontId="37" fillId="24" borderId="37" xfId="51" applyFont="1" applyFill="1" applyBorder="1" applyAlignment="1">
      <alignment vertical="center" shrinkToFit="1"/>
    </xf>
    <xf numFmtId="38" fontId="37" fillId="24" borderId="26" xfId="51" applyFont="1" applyFill="1" applyBorder="1" applyAlignment="1">
      <alignment horizontal="center" vertical="center" shrinkToFit="1"/>
    </xf>
    <xf numFmtId="0" fontId="10" fillId="24" borderId="31" xfId="69" applyFont="1" applyFill="1" applyBorder="1" applyAlignment="1">
      <alignment vertical="center" shrinkToFit="1"/>
      <protection/>
    </xf>
    <xf numFmtId="0" fontId="10" fillId="24" borderId="0" xfId="69" applyFont="1" applyFill="1" applyBorder="1" applyAlignment="1">
      <alignment horizontal="right" vertical="center" shrinkToFit="1"/>
      <protection/>
    </xf>
    <xf numFmtId="0" fontId="10" fillId="24" borderId="40" xfId="69" applyFont="1" applyFill="1" applyBorder="1" applyAlignment="1">
      <alignment horizontal="right" vertical="center" shrinkToFit="1"/>
      <protection/>
    </xf>
    <xf numFmtId="0" fontId="10" fillId="24" borderId="44" xfId="69" applyFont="1" applyFill="1" applyBorder="1" applyAlignment="1">
      <alignment vertical="center" shrinkToFit="1"/>
      <protection/>
    </xf>
    <xf numFmtId="0" fontId="10" fillId="24" borderId="45" xfId="69" applyFont="1" applyFill="1" applyBorder="1" applyAlignment="1">
      <alignment vertical="center" shrinkToFit="1"/>
      <protection/>
    </xf>
    <xf numFmtId="0" fontId="10" fillId="24" borderId="40" xfId="69" applyFont="1" applyFill="1" applyBorder="1" applyAlignment="1">
      <alignment vertical="center" shrinkToFit="1"/>
      <protection/>
    </xf>
    <xf numFmtId="0" fontId="10" fillId="24" borderId="46" xfId="69" applyFont="1" applyFill="1" applyBorder="1" applyAlignment="1">
      <alignment vertical="center" shrinkToFit="1"/>
      <protection/>
    </xf>
    <xf numFmtId="0" fontId="10" fillId="24" borderId="47" xfId="69" applyFont="1" applyFill="1" applyBorder="1" applyAlignment="1">
      <alignment vertical="center" shrinkToFit="1"/>
      <protection/>
    </xf>
    <xf numFmtId="0" fontId="10" fillId="24" borderId="31" xfId="69" applyFont="1" applyFill="1" applyBorder="1" applyAlignment="1">
      <alignment horizontal="right" vertical="center" shrinkToFit="1"/>
      <protection/>
    </xf>
    <xf numFmtId="189" fontId="14" fillId="24" borderId="0" xfId="69" applyNumberFormat="1" applyFont="1" applyFill="1" applyBorder="1" applyAlignment="1">
      <alignment vertical="center" shrinkToFit="1"/>
      <protection/>
    </xf>
    <xf numFmtId="189" fontId="14" fillId="24" borderId="40" xfId="69" applyNumberFormat="1" applyFont="1" applyFill="1" applyBorder="1" applyAlignment="1">
      <alignment vertical="center" shrinkToFit="1"/>
      <protection/>
    </xf>
    <xf numFmtId="0" fontId="14" fillId="24" borderId="31" xfId="69" applyFont="1" applyFill="1" applyBorder="1" applyAlignment="1">
      <alignment vertical="center" shrinkToFit="1"/>
      <protection/>
    </xf>
    <xf numFmtId="0" fontId="14" fillId="24" borderId="0" xfId="69" applyFont="1" applyFill="1" applyAlignment="1">
      <alignment vertical="center" shrinkToFit="1"/>
      <protection/>
    </xf>
    <xf numFmtId="0" fontId="44" fillId="24" borderId="0" xfId="69" applyFont="1" applyFill="1" applyAlignment="1">
      <alignment vertical="center"/>
      <protection/>
    </xf>
    <xf numFmtId="38" fontId="14" fillId="24" borderId="46" xfId="49" applyFont="1" applyFill="1" applyBorder="1" applyAlignment="1">
      <alignment vertical="center" shrinkToFit="1"/>
    </xf>
    <xf numFmtId="0" fontId="30" fillId="24" borderId="48" xfId="69" applyFont="1" applyFill="1" applyBorder="1" applyAlignment="1">
      <alignment horizontal="center" vertical="center" shrinkToFit="1"/>
      <protection/>
    </xf>
    <xf numFmtId="38" fontId="30" fillId="24" borderId="49" xfId="51" applyFont="1" applyFill="1" applyBorder="1" applyAlignment="1">
      <alignment horizontal="center" vertical="center" shrinkToFit="1"/>
    </xf>
    <xf numFmtId="0" fontId="30" fillId="24" borderId="50" xfId="69" applyFont="1" applyFill="1" applyBorder="1" applyAlignment="1">
      <alignment horizontal="center" vertical="center" shrinkToFit="1"/>
      <protection/>
    </xf>
    <xf numFmtId="38" fontId="30" fillId="24" borderId="51" xfId="51" applyFont="1" applyFill="1" applyBorder="1" applyAlignment="1">
      <alignment horizontal="center" vertical="center" shrinkToFit="1"/>
    </xf>
    <xf numFmtId="0" fontId="30" fillId="24" borderId="52" xfId="69" applyFont="1" applyFill="1" applyBorder="1" applyAlignment="1">
      <alignment horizontal="center" vertical="center" shrinkToFit="1"/>
      <protection/>
    </xf>
    <xf numFmtId="38" fontId="30" fillId="24" borderId="53" xfId="51" applyFont="1" applyFill="1" applyBorder="1" applyAlignment="1">
      <alignment horizontal="center" vertical="center" shrinkToFit="1"/>
    </xf>
    <xf numFmtId="0" fontId="30" fillId="24" borderId="54" xfId="69" applyFont="1" applyFill="1" applyBorder="1" applyAlignment="1">
      <alignment horizontal="center" vertical="center" shrinkToFit="1"/>
      <protection/>
    </xf>
    <xf numFmtId="38" fontId="30" fillId="24" borderId="55" xfId="51" applyFont="1" applyFill="1" applyBorder="1" applyAlignment="1">
      <alignment horizontal="center" vertical="center" shrinkToFit="1"/>
    </xf>
    <xf numFmtId="0" fontId="30" fillId="24" borderId="56" xfId="69" applyFont="1" applyFill="1" applyBorder="1" applyAlignment="1">
      <alignment horizontal="center" vertical="center" shrinkToFit="1"/>
      <protection/>
    </xf>
    <xf numFmtId="38" fontId="30" fillId="24" borderId="57" xfId="51" applyFont="1" applyFill="1" applyBorder="1" applyAlignment="1">
      <alignment horizontal="center" vertical="center" shrinkToFit="1"/>
    </xf>
    <xf numFmtId="0" fontId="30" fillId="24" borderId="58" xfId="69" applyFont="1" applyFill="1" applyBorder="1" applyAlignment="1">
      <alignment horizontal="center" vertical="center" shrinkToFit="1"/>
      <protection/>
    </xf>
    <xf numFmtId="38" fontId="30" fillId="24" borderId="59" xfId="51" applyFont="1" applyFill="1" applyBorder="1" applyAlignment="1">
      <alignment horizontal="center" vertical="center" shrinkToFit="1"/>
    </xf>
    <xf numFmtId="0" fontId="14" fillId="24" borderId="46" xfId="49" applyNumberFormat="1" applyFont="1" applyFill="1" applyBorder="1" applyAlignment="1">
      <alignment vertical="center" shrinkToFit="1"/>
    </xf>
    <xf numFmtId="0" fontId="14" fillId="24" borderId="27" xfId="69" applyFont="1" applyFill="1" applyBorder="1" applyAlignment="1">
      <alignment vertical="center" shrinkToFit="1"/>
      <protection/>
    </xf>
    <xf numFmtId="0" fontId="10" fillId="24" borderId="27" xfId="69" applyFont="1" applyFill="1" applyBorder="1" applyAlignment="1">
      <alignment vertical="center" shrinkToFit="1"/>
      <protection/>
    </xf>
    <xf numFmtId="0" fontId="37" fillId="24" borderId="35" xfId="69" applyFont="1" applyFill="1" applyBorder="1" applyAlignment="1">
      <alignment vertical="center" shrinkToFit="1"/>
      <protection/>
    </xf>
    <xf numFmtId="0" fontId="9" fillId="24" borderId="0" xfId="66" applyFont="1" applyFill="1" applyAlignment="1">
      <alignment vertical="center"/>
      <protection/>
    </xf>
    <xf numFmtId="38" fontId="37" fillId="24" borderId="26" xfId="51" applyFont="1" applyFill="1" applyBorder="1" applyAlignment="1">
      <alignment horizontal="right" vertical="center" shrinkToFit="1"/>
    </xf>
    <xf numFmtId="38" fontId="37" fillId="24" borderId="10" xfId="51" applyFont="1" applyFill="1" applyBorder="1" applyAlignment="1">
      <alignment horizontal="right" vertical="center" shrinkToFit="1"/>
    </xf>
    <xf numFmtId="38" fontId="37" fillId="24" borderId="25" xfId="51" applyFont="1" applyFill="1" applyBorder="1" applyAlignment="1">
      <alignment horizontal="right" vertical="center" shrinkToFit="1"/>
    </xf>
    <xf numFmtId="38" fontId="37" fillId="24" borderId="21" xfId="51" applyFont="1" applyFill="1" applyBorder="1" applyAlignment="1">
      <alignment horizontal="right" vertical="center" shrinkToFit="1"/>
    </xf>
    <xf numFmtId="38" fontId="37" fillId="24" borderId="0" xfId="51" applyFont="1" applyFill="1" applyBorder="1" applyAlignment="1">
      <alignment horizontal="right" vertical="center" shrinkToFit="1"/>
    </xf>
    <xf numFmtId="38" fontId="37" fillId="24" borderId="20" xfId="51" applyFont="1" applyFill="1" applyBorder="1" applyAlignment="1">
      <alignment horizontal="right" vertical="center" shrinkToFit="1"/>
    </xf>
    <xf numFmtId="0" fontId="10" fillId="4" borderId="27" xfId="66" applyFont="1" applyFill="1" applyBorder="1" applyAlignment="1">
      <alignment horizontal="right" vertical="center" shrinkToFit="1"/>
      <protection/>
    </xf>
    <xf numFmtId="0" fontId="10" fillId="4" borderId="33" xfId="66" applyFont="1" applyFill="1" applyBorder="1" applyAlignment="1">
      <alignment horizontal="right" vertical="center" shrinkToFit="1"/>
      <protection/>
    </xf>
    <xf numFmtId="0" fontId="10" fillId="4" borderId="30" xfId="66" applyFont="1" applyFill="1" applyBorder="1" applyAlignment="1">
      <alignment horizontal="right" vertical="center" shrinkToFit="1"/>
      <protection/>
    </xf>
    <xf numFmtId="0" fontId="10" fillId="24" borderId="24" xfId="66" applyFont="1" applyFill="1" applyBorder="1" applyAlignment="1">
      <alignment shrinkToFit="1"/>
      <protection/>
    </xf>
    <xf numFmtId="0" fontId="10" fillId="24" borderId="23" xfId="66" applyFont="1" applyFill="1" applyBorder="1" applyAlignment="1">
      <alignment shrinkToFit="1"/>
      <protection/>
    </xf>
    <xf numFmtId="38" fontId="10" fillId="24" borderId="23" xfId="51" applyFont="1" applyFill="1" applyBorder="1" applyAlignment="1">
      <alignment shrinkToFit="1"/>
    </xf>
    <xf numFmtId="38" fontId="10" fillId="24" borderId="22" xfId="51" applyFont="1" applyFill="1" applyBorder="1" applyAlignment="1">
      <alignment shrinkToFit="1"/>
    </xf>
    <xf numFmtId="0" fontId="10" fillId="24" borderId="22" xfId="66" applyFont="1" applyFill="1" applyBorder="1" applyAlignment="1">
      <alignment shrinkToFit="1"/>
      <protection/>
    </xf>
    <xf numFmtId="0" fontId="10" fillId="24" borderId="10" xfId="66" applyFont="1" applyFill="1" applyBorder="1" applyAlignment="1">
      <alignment horizontal="right" vertical="center" shrinkToFit="1"/>
      <protection/>
    </xf>
    <xf numFmtId="188" fontId="10" fillId="24" borderId="10" xfId="66" applyNumberFormat="1" applyFont="1" applyFill="1" applyBorder="1" applyAlignment="1">
      <alignment horizontal="right" vertical="center" shrinkToFit="1"/>
      <protection/>
    </xf>
    <xf numFmtId="0" fontId="10" fillId="24" borderId="34" xfId="66" applyFont="1" applyFill="1" applyBorder="1" applyAlignment="1">
      <alignment horizontal="right" vertical="center" shrinkToFit="1"/>
      <protection/>
    </xf>
    <xf numFmtId="0" fontId="10" fillId="24" borderId="25" xfId="66" applyFont="1" applyFill="1" applyBorder="1" applyAlignment="1">
      <alignment horizontal="right" vertical="center" shrinkToFit="1"/>
      <protection/>
    </xf>
    <xf numFmtId="0" fontId="10" fillId="24" borderId="19" xfId="66" applyFont="1" applyFill="1" applyBorder="1" applyAlignment="1">
      <alignment shrinkToFit="1"/>
      <protection/>
    </xf>
    <xf numFmtId="0" fontId="10" fillId="24" borderId="0" xfId="66" applyFont="1" applyFill="1" applyBorder="1" applyAlignment="1">
      <alignment shrinkToFit="1"/>
      <protection/>
    </xf>
    <xf numFmtId="38" fontId="10" fillId="24" borderId="19" xfId="66" applyNumberFormat="1" applyFont="1" applyFill="1" applyBorder="1" applyAlignment="1">
      <alignment shrinkToFit="1"/>
      <protection/>
    </xf>
    <xf numFmtId="38" fontId="10" fillId="24" borderId="0" xfId="51" applyFont="1" applyFill="1" applyBorder="1" applyAlignment="1">
      <alignment shrinkToFit="1"/>
    </xf>
    <xf numFmtId="38" fontId="10" fillId="24" borderId="17" xfId="51" applyFont="1" applyFill="1" applyBorder="1" applyAlignment="1">
      <alignment shrinkToFit="1"/>
    </xf>
    <xf numFmtId="0" fontId="10" fillId="24" borderId="17" xfId="66" applyFont="1" applyFill="1" applyBorder="1" applyAlignment="1">
      <alignment shrinkToFit="1"/>
      <protection/>
    </xf>
    <xf numFmtId="0" fontId="10" fillId="24" borderId="0" xfId="66" applyFont="1" applyFill="1" applyBorder="1" applyAlignment="1">
      <alignment horizontal="right" vertical="center" shrinkToFit="1"/>
      <protection/>
    </xf>
    <xf numFmtId="188" fontId="10" fillId="24" borderId="0" xfId="66" applyNumberFormat="1" applyFont="1" applyFill="1" applyBorder="1" applyAlignment="1">
      <alignment horizontal="right" vertical="center" shrinkToFit="1"/>
      <protection/>
    </xf>
    <xf numFmtId="0" fontId="10" fillId="24" borderId="27" xfId="66" applyFont="1" applyFill="1" applyBorder="1" applyAlignment="1">
      <alignment horizontal="right" vertical="center" shrinkToFit="1"/>
      <protection/>
    </xf>
    <xf numFmtId="0" fontId="10" fillId="24" borderId="20" xfId="66" applyFont="1" applyFill="1" applyBorder="1" applyAlignment="1">
      <alignment horizontal="right" vertical="center" shrinkToFit="1"/>
      <protection/>
    </xf>
    <xf numFmtId="0" fontId="10" fillId="24" borderId="13" xfId="66" applyFont="1" applyFill="1" applyBorder="1" applyAlignment="1">
      <alignment horizontal="right" vertical="center" shrinkToFit="1"/>
      <protection/>
    </xf>
    <xf numFmtId="188" fontId="10" fillId="24" borderId="13" xfId="66" applyNumberFormat="1" applyFont="1" applyFill="1" applyBorder="1" applyAlignment="1">
      <alignment horizontal="right" vertical="center" shrinkToFit="1"/>
      <protection/>
    </xf>
    <xf numFmtId="0" fontId="10" fillId="24" borderId="33" xfId="66" applyFont="1" applyFill="1" applyBorder="1" applyAlignment="1">
      <alignment horizontal="right" vertical="center" shrinkToFit="1"/>
      <protection/>
    </xf>
    <xf numFmtId="0" fontId="10" fillId="24" borderId="35" xfId="66" applyFont="1" applyFill="1" applyBorder="1" applyAlignment="1">
      <alignment horizontal="right" vertical="center" shrinkToFit="1"/>
      <protection/>
    </xf>
    <xf numFmtId="0" fontId="10" fillId="4" borderId="0" xfId="66" applyFont="1" applyFill="1" applyBorder="1" applyAlignment="1">
      <alignment horizontal="right" vertical="center" shrinkToFit="1"/>
      <protection/>
    </xf>
    <xf numFmtId="0" fontId="10" fillId="4" borderId="13" xfId="66" applyFont="1" applyFill="1" applyBorder="1" applyAlignment="1">
      <alignment horizontal="right" vertical="center" shrinkToFit="1"/>
      <protection/>
    </xf>
    <xf numFmtId="0" fontId="10" fillId="24" borderId="18" xfId="66" applyFont="1" applyFill="1" applyBorder="1" applyAlignment="1">
      <alignment shrinkToFit="1"/>
      <protection/>
    </xf>
    <xf numFmtId="0" fontId="10" fillId="24" borderId="14" xfId="66" applyFont="1" applyFill="1" applyBorder="1" applyAlignment="1">
      <alignment shrinkToFit="1"/>
      <protection/>
    </xf>
    <xf numFmtId="38" fontId="10" fillId="24" borderId="14" xfId="51" applyFont="1" applyFill="1" applyBorder="1" applyAlignment="1">
      <alignment shrinkToFit="1"/>
    </xf>
    <xf numFmtId="38" fontId="10" fillId="24" borderId="16" xfId="51" applyFont="1" applyFill="1" applyBorder="1" applyAlignment="1">
      <alignment shrinkToFit="1"/>
    </xf>
    <xf numFmtId="0" fontId="10" fillId="24" borderId="16" xfId="66" applyFont="1" applyFill="1" applyBorder="1" applyAlignment="1">
      <alignment shrinkToFit="1"/>
      <protection/>
    </xf>
    <xf numFmtId="0" fontId="10" fillId="4" borderId="31" xfId="66" applyFont="1" applyFill="1" applyBorder="1" applyAlignment="1">
      <alignment horizontal="right" vertical="center" shrinkToFit="1"/>
      <protection/>
    </xf>
    <xf numFmtId="188" fontId="10" fillId="24" borderId="31" xfId="66" applyNumberFormat="1" applyFont="1" applyFill="1" applyBorder="1" applyAlignment="1">
      <alignment horizontal="right" vertical="center" shrinkToFit="1"/>
      <protection/>
    </xf>
    <xf numFmtId="0" fontId="10" fillId="24" borderId="31" xfId="66" applyFont="1" applyFill="1" applyBorder="1" applyAlignment="1">
      <alignment horizontal="right" vertical="center" shrinkToFit="1"/>
      <protection/>
    </xf>
    <xf numFmtId="0" fontId="10" fillId="24" borderId="32" xfId="66" applyFont="1" applyFill="1" applyBorder="1" applyAlignment="1">
      <alignment horizontal="right" vertical="center" shrinkToFit="1"/>
      <protection/>
    </xf>
    <xf numFmtId="0" fontId="10" fillId="4" borderId="0" xfId="66" applyNumberFormat="1" applyFont="1" applyFill="1" applyBorder="1" applyAlignment="1" quotePrefix="1">
      <alignment horizontal="right" vertical="center" shrinkToFit="1"/>
      <protection/>
    </xf>
    <xf numFmtId="0" fontId="10" fillId="4" borderId="28" xfId="66" applyFont="1" applyFill="1" applyBorder="1" applyAlignment="1">
      <alignment horizontal="right" vertical="center" shrinkToFit="1"/>
      <protection/>
    </xf>
    <xf numFmtId="188" fontId="10" fillId="24" borderId="28" xfId="66" applyNumberFormat="1" applyFont="1" applyFill="1" applyBorder="1" applyAlignment="1">
      <alignment horizontal="right" vertical="center" shrinkToFit="1"/>
      <protection/>
    </xf>
    <xf numFmtId="0" fontId="10" fillId="24" borderId="12" xfId="66" applyFont="1" applyFill="1" applyBorder="1" applyAlignment="1">
      <alignment horizontal="center" shrinkToFit="1"/>
      <protection/>
    </xf>
    <xf numFmtId="0" fontId="10" fillId="24" borderId="11" xfId="66" applyFont="1" applyFill="1" applyBorder="1" applyAlignment="1">
      <alignment horizontal="center" shrinkToFit="1"/>
      <protection/>
    </xf>
    <xf numFmtId="0" fontId="10" fillId="24" borderId="15" xfId="66" applyFont="1" applyFill="1" applyBorder="1" applyAlignment="1">
      <alignment horizontal="center" shrinkToFit="1"/>
      <protection/>
    </xf>
    <xf numFmtId="0" fontId="10" fillId="24" borderId="14" xfId="66" applyFont="1" applyFill="1" applyBorder="1" applyAlignment="1">
      <alignment horizontal="center" shrinkToFit="1"/>
      <protection/>
    </xf>
    <xf numFmtId="0" fontId="10" fillId="24" borderId="16" xfId="66" applyFont="1" applyFill="1" applyBorder="1" applyAlignment="1">
      <alignment horizontal="center" shrinkToFit="1"/>
      <protection/>
    </xf>
    <xf numFmtId="0" fontId="39" fillId="24" borderId="0" xfId="66" applyFont="1" applyFill="1" applyAlignment="1">
      <alignment vertical="center" shrinkToFit="1"/>
      <protection/>
    </xf>
    <xf numFmtId="0" fontId="10" fillId="24" borderId="24" xfId="66" applyFont="1" applyFill="1" applyBorder="1" applyAlignment="1">
      <alignment horizontal="center" shrinkToFit="1"/>
      <protection/>
    </xf>
    <xf numFmtId="0" fontId="10" fillId="24" borderId="23" xfId="66" applyFont="1" applyFill="1" applyBorder="1" applyAlignment="1">
      <alignment horizontal="center" shrinkToFit="1"/>
      <protection/>
    </xf>
    <xf numFmtId="0" fontId="10" fillId="24" borderId="22" xfId="66" applyFont="1" applyFill="1" applyBorder="1" applyAlignment="1">
      <alignment horizontal="center" shrinkToFit="1"/>
      <protection/>
    </xf>
    <xf numFmtId="0" fontId="10" fillId="24" borderId="19" xfId="66" applyFont="1" applyFill="1" applyBorder="1" applyAlignment="1">
      <alignment horizontal="center" shrinkToFit="1"/>
      <protection/>
    </xf>
    <xf numFmtId="0" fontId="10" fillId="24" borderId="0" xfId="66" applyFont="1" applyFill="1" applyBorder="1" applyAlignment="1">
      <alignment horizontal="center" shrinkToFit="1"/>
      <protection/>
    </xf>
    <xf numFmtId="38" fontId="10" fillId="24" borderId="19" xfId="66" applyNumberFormat="1" applyFont="1" applyFill="1" applyBorder="1" applyAlignment="1">
      <alignment horizontal="center" shrinkToFit="1"/>
      <protection/>
    </xf>
    <xf numFmtId="38" fontId="10" fillId="24" borderId="0" xfId="51" applyFont="1" applyFill="1" applyBorder="1" applyAlignment="1">
      <alignment horizontal="center" shrinkToFit="1"/>
    </xf>
    <xf numFmtId="38" fontId="10" fillId="24" borderId="17" xfId="51" applyFont="1" applyFill="1" applyBorder="1" applyAlignment="1">
      <alignment horizontal="center" shrinkToFit="1"/>
    </xf>
    <xf numFmtId="0" fontId="10" fillId="24" borderId="17" xfId="66" applyFont="1" applyFill="1" applyBorder="1" applyAlignment="1">
      <alignment horizontal="center" shrinkToFit="1"/>
      <protection/>
    </xf>
    <xf numFmtId="0" fontId="30" fillId="24" borderId="27" xfId="69" applyFont="1" applyFill="1" applyBorder="1" applyAlignment="1">
      <alignment horizontal="left" vertical="center" shrinkToFit="1"/>
      <protection/>
    </xf>
    <xf numFmtId="0" fontId="30" fillId="24" borderId="0" xfId="69" applyFont="1" applyFill="1" applyBorder="1" applyAlignment="1">
      <alignment horizontal="center" vertical="center" shrinkToFit="1"/>
      <protection/>
    </xf>
    <xf numFmtId="0" fontId="10" fillId="24" borderId="18" xfId="66" applyFont="1" applyFill="1" applyBorder="1" applyAlignment="1">
      <alignment horizontal="center" shrinkToFit="1"/>
      <protection/>
    </xf>
    <xf numFmtId="0" fontId="10" fillId="24" borderId="30" xfId="66" applyFont="1" applyFill="1" applyBorder="1" applyAlignment="1">
      <alignment horizontal="right" vertical="center" shrinkToFit="1"/>
      <protection/>
    </xf>
    <xf numFmtId="0" fontId="10" fillId="4" borderId="29" xfId="66" applyFont="1" applyFill="1" applyBorder="1" applyAlignment="1">
      <alignment horizontal="right" vertical="center" shrinkToFit="1"/>
      <protection/>
    </xf>
    <xf numFmtId="38" fontId="30" fillId="24" borderId="37" xfId="51" applyFont="1" applyFill="1" applyBorder="1" applyAlignment="1">
      <alignment horizontal="left" vertical="center" shrinkToFit="1"/>
    </xf>
    <xf numFmtId="38" fontId="30" fillId="24" borderId="21" xfId="51" applyFont="1" applyFill="1" applyBorder="1" applyAlignment="1">
      <alignment horizontal="left" vertical="center" shrinkToFit="1"/>
    </xf>
    <xf numFmtId="0" fontId="30" fillId="24" borderId="13" xfId="69" applyFont="1" applyFill="1" applyBorder="1" applyAlignment="1">
      <alignment vertical="center" shrinkToFit="1"/>
      <protection/>
    </xf>
    <xf numFmtId="189" fontId="42" fillId="24" borderId="0" xfId="69" applyNumberFormat="1" applyFont="1" applyFill="1" applyBorder="1" applyAlignment="1">
      <alignment horizontal="center" vertical="center"/>
      <protection/>
    </xf>
    <xf numFmtId="0" fontId="10" fillId="24" borderId="44" xfId="66" applyFont="1" applyFill="1" applyBorder="1" applyAlignment="1">
      <alignment horizontal="right" vertical="center" shrinkToFit="1"/>
      <protection/>
    </xf>
    <xf numFmtId="0" fontId="10" fillId="24" borderId="40" xfId="66" applyFont="1" applyFill="1" applyBorder="1" applyAlignment="1">
      <alignment horizontal="right" vertical="center" shrinkToFit="1"/>
      <protection/>
    </xf>
    <xf numFmtId="0" fontId="10" fillId="24" borderId="45" xfId="66" applyFont="1" applyFill="1" applyBorder="1" applyAlignment="1">
      <alignment horizontal="right" vertical="center" shrinkToFit="1"/>
      <protection/>
    </xf>
    <xf numFmtId="0" fontId="30" fillId="24" borderId="0" xfId="69" applyFont="1" applyFill="1" applyBorder="1" applyAlignment="1">
      <alignment horizontal="center" vertical="center"/>
      <protection/>
    </xf>
    <xf numFmtId="38" fontId="30" fillId="24" borderId="0" xfId="69" applyNumberFormat="1" applyFont="1" applyFill="1" applyBorder="1" applyAlignment="1">
      <alignment horizontal="center" vertical="center" shrinkToFit="1"/>
      <protection/>
    </xf>
    <xf numFmtId="38" fontId="30" fillId="24" borderId="0" xfId="69" applyNumberFormat="1" applyFont="1" applyFill="1" applyBorder="1" applyAlignment="1">
      <alignment horizontal="center" vertical="center"/>
      <protection/>
    </xf>
    <xf numFmtId="0" fontId="10" fillId="24" borderId="30" xfId="69" applyFont="1" applyFill="1" applyBorder="1" applyAlignment="1">
      <alignment vertical="center" shrinkToFit="1"/>
      <protection/>
    </xf>
    <xf numFmtId="0" fontId="14" fillId="24" borderId="30" xfId="69" applyFont="1" applyFill="1" applyBorder="1" applyAlignment="1">
      <alignment vertical="center" shrinkToFit="1"/>
      <protection/>
    </xf>
    <xf numFmtId="0" fontId="46" fillId="24" borderId="0" xfId="69" applyFont="1" applyFill="1" applyAlignment="1">
      <alignment vertical="center"/>
      <protection/>
    </xf>
    <xf numFmtId="0" fontId="30" fillId="24" borderId="42" xfId="69" applyFont="1" applyFill="1" applyBorder="1" applyAlignment="1">
      <alignment vertical="center" shrinkToFit="1"/>
      <protection/>
    </xf>
    <xf numFmtId="38" fontId="30" fillId="24" borderId="42" xfId="51" applyFont="1" applyFill="1" applyBorder="1" applyAlignment="1">
      <alignment horizontal="center" vertical="center" shrinkToFit="1"/>
    </xf>
    <xf numFmtId="0" fontId="10" fillId="24" borderId="42" xfId="0" applyFont="1" applyFill="1" applyBorder="1" applyAlignment="1">
      <alignment horizontal="right" vertical="center" shrinkToFit="1"/>
    </xf>
    <xf numFmtId="188" fontId="10" fillId="24" borderId="42" xfId="0" applyNumberFormat="1" applyFont="1" applyFill="1" applyBorder="1" applyAlignment="1">
      <alignment horizontal="right" vertical="center" shrinkToFit="1"/>
    </xf>
    <xf numFmtId="38" fontId="37" fillId="24" borderId="42" xfId="49" applyFont="1" applyFill="1" applyBorder="1" applyAlignment="1">
      <alignment horizontal="right" vertical="center" shrinkToFit="1"/>
    </xf>
    <xf numFmtId="0" fontId="9" fillId="24" borderId="42" xfId="0" applyFont="1" applyFill="1" applyBorder="1" applyAlignment="1">
      <alignment vertical="center"/>
    </xf>
    <xf numFmtId="0" fontId="10" fillId="24" borderId="42" xfId="0" applyFont="1" applyFill="1" applyBorder="1" applyAlignment="1">
      <alignment horizontal="center" shrinkToFit="1"/>
    </xf>
    <xf numFmtId="38" fontId="14" fillId="24" borderId="31" xfId="49" applyFont="1" applyFill="1" applyBorder="1" applyAlignment="1">
      <alignment vertical="center" shrinkToFit="1"/>
    </xf>
    <xf numFmtId="38" fontId="30" fillId="24" borderId="39" xfId="51" applyFont="1" applyFill="1" applyBorder="1" applyAlignment="1">
      <alignment vertical="center" shrinkToFit="1"/>
    </xf>
    <xf numFmtId="0" fontId="10" fillId="24" borderId="39" xfId="0" applyFont="1" applyFill="1" applyBorder="1" applyAlignment="1">
      <alignment horizontal="center" shrinkToFit="1"/>
    </xf>
    <xf numFmtId="0" fontId="37" fillId="24" borderId="0" xfId="69" applyFont="1" applyFill="1" applyBorder="1" applyAlignment="1">
      <alignment vertical="center" shrinkToFit="1"/>
      <protection/>
    </xf>
    <xf numFmtId="0" fontId="13" fillId="24" borderId="60" xfId="69" applyFont="1" applyFill="1" applyBorder="1" applyAlignment="1">
      <alignment vertical="center"/>
      <protection/>
    </xf>
    <xf numFmtId="0" fontId="14" fillId="24" borderId="60" xfId="69" applyFont="1" applyFill="1" applyBorder="1" applyAlignment="1">
      <alignment horizontal="center" vertical="center" shrinkToFit="1"/>
      <protection/>
    </xf>
    <xf numFmtId="0" fontId="37" fillId="24" borderId="60" xfId="69" applyFont="1" applyFill="1" applyBorder="1" applyAlignment="1">
      <alignment vertical="center" shrinkToFit="1"/>
      <protection/>
    </xf>
    <xf numFmtId="38" fontId="37" fillId="24" borderId="60" xfId="51" applyFont="1" applyFill="1" applyBorder="1" applyAlignment="1">
      <alignment horizontal="center" vertical="center" shrinkToFit="1"/>
    </xf>
    <xf numFmtId="0" fontId="10" fillId="24" borderId="60" xfId="0" applyFont="1" applyFill="1" applyBorder="1" applyAlignment="1">
      <alignment horizontal="right" vertical="center" shrinkToFit="1"/>
    </xf>
    <xf numFmtId="188" fontId="10" fillId="24" borderId="60" xfId="0" applyNumberFormat="1" applyFont="1" applyFill="1" applyBorder="1" applyAlignment="1">
      <alignment horizontal="right" vertical="center" shrinkToFit="1"/>
    </xf>
    <xf numFmtId="38" fontId="37" fillId="24" borderId="60" xfId="49" applyFont="1" applyFill="1" applyBorder="1" applyAlignment="1">
      <alignment horizontal="right" vertical="center" shrinkToFit="1"/>
    </xf>
    <xf numFmtId="0" fontId="39" fillId="24" borderId="60" xfId="0" applyFont="1" applyFill="1" applyBorder="1" applyAlignment="1">
      <alignment vertical="center" shrinkToFit="1"/>
    </xf>
    <xf numFmtId="0" fontId="46" fillId="24" borderId="0" xfId="69" applyFont="1" applyFill="1" applyBorder="1" applyAlignment="1">
      <alignment vertical="center"/>
      <protection/>
    </xf>
    <xf numFmtId="38" fontId="30" fillId="24" borderId="43" xfId="51" applyFont="1" applyFill="1" applyBorder="1" applyAlignment="1">
      <alignment vertical="center" shrinkToFit="1"/>
    </xf>
    <xf numFmtId="0" fontId="36" fillId="24" borderId="31" xfId="69" applyFont="1" applyFill="1" applyBorder="1" applyAlignment="1">
      <alignment vertical="center"/>
      <protection/>
    </xf>
    <xf numFmtId="0" fontId="30" fillId="24" borderId="61" xfId="69" applyFont="1" applyFill="1" applyBorder="1" applyAlignment="1">
      <alignment vertical="center" shrinkToFit="1"/>
      <protection/>
    </xf>
    <xf numFmtId="38" fontId="30" fillId="24" borderId="62" xfId="51" applyFont="1" applyFill="1" applyBorder="1" applyAlignment="1">
      <alignment vertical="center" shrinkToFit="1"/>
    </xf>
    <xf numFmtId="0" fontId="30" fillId="24" borderId="63" xfId="69" applyFont="1" applyFill="1" applyBorder="1" applyAlignment="1">
      <alignment vertical="center" shrinkToFit="1"/>
      <protection/>
    </xf>
    <xf numFmtId="38" fontId="30" fillId="24" borderId="64" xfId="51" applyFont="1" applyFill="1" applyBorder="1" applyAlignment="1">
      <alignment vertical="center" shrinkToFit="1"/>
    </xf>
    <xf numFmtId="0" fontId="30" fillId="24" borderId="65" xfId="69" applyFont="1" applyFill="1" applyBorder="1" applyAlignment="1">
      <alignment vertical="center" shrinkToFit="1"/>
      <protection/>
    </xf>
    <xf numFmtId="38" fontId="30" fillId="24" borderId="66" xfId="51" applyFont="1" applyFill="1" applyBorder="1" applyAlignment="1">
      <alignment vertical="center" shrinkToFit="1"/>
    </xf>
    <xf numFmtId="38" fontId="30" fillId="24" borderId="67" xfId="51" applyFont="1" applyFill="1" applyBorder="1" applyAlignment="1">
      <alignment vertical="center" shrinkToFit="1"/>
    </xf>
    <xf numFmtId="38" fontId="30" fillId="24" borderId="68" xfId="51" applyFont="1" applyFill="1" applyBorder="1" applyAlignment="1">
      <alignment vertical="center" shrinkToFit="1"/>
    </xf>
    <xf numFmtId="0" fontId="30" fillId="24" borderId="48" xfId="69" applyFont="1" applyFill="1" applyBorder="1" applyAlignment="1">
      <alignment horizontal="left" vertical="center" shrinkToFit="1"/>
      <protection/>
    </xf>
    <xf numFmtId="0" fontId="30" fillId="24" borderId="50" xfId="69" applyFont="1" applyFill="1" applyBorder="1" applyAlignment="1">
      <alignment horizontal="left" vertical="center" shrinkToFit="1"/>
      <protection/>
    </xf>
    <xf numFmtId="0" fontId="30" fillId="24" borderId="52" xfId="69" applyFont="1" applyFill="1" applyBorder="1" applyAlignment="1">
      <alignment horizontal="left" vertical="center" shrinkToFit="1"/>
      <protection/>
    </xf>
    <xf numFmtId="0" fontId="30" fillId="24" borderId="54" xfId="69" applyFont="1" applyFill="1" applyBorder="1" applyAlignment="1">
      <alignment horizontal="left" vertical="center" shrinkToFit="1"/>
      <protection/>
    </xf>
    <xf numFmtId="0" fontId="30" fillId="24" borderId="56" xfId="69" applyFont="1" applyFill="1" applyBorder="1" applyAlignment="1">
      <alignment horizontal="left" vertical="center" shrinkToFit="1"/>
      <protection/>
    </xf>
    <xf numFmtId="0" fontId="30" fillId="24" borderId="58" xfId="69" applyFont="1" applyFill="1" applyBorder="1" applyAlignment="1">
      <alignment horizontal="left" vertical="center" shrinkToFit="1"/>
      <protection/>
    </xf>
    <xf numFmtId="0" fontId="30" fillId="24" borderId="69" xfId="69" applyFont="1" applyFill="1" applyBorder="1" applyAlignment="1">
      <alignment vertical="center" shrinkToFit="1"/>
      <protection/>
    </xf>
    <xf numFmtId="38" fontId="30" fillId="24" borderId="70" xfId="51" applyFont="1" applyFill="1" applyBorder="1" applyAlignment="1">
      <alignment vertical="center" shrinkToFit="1"/>
    </xf>
    <xf numFmtId="0" fontId="30" fillId="24" borderId="71" xfId="69" applyFont="1" applyFill="1" applyBorder="1" applyAlignment="1">
      <alignment vertical="center" shrinkToFit="1"/>
      <protection/>
    </xf>
    <xf numFmtId="38" fontId="30" fillId="24" borderId="72" xfId="51" applyFont="1" applyFill="1" applyBorder="1" applyAlignment="1">
      <alignment vertical="center" shrinkToFit="1"/>
    </xf>
    <xf numFmtId="0" fontId="30" fillId="24" borderId="73" xfId="69" applyFont="1" applyFill="1" applyBorder="1" applyAlignment="1">
      <alignment vertical="center" shrinkToFit="1"/>
      <protection/>
    </xf>
    <xf numFmtId="38" fontId="30" fillId="24" borderId="74" xfId="51" applyFont="1" applyFill="1" applyBorder="1" applyAlignment="1">
      <alignment vertical="center" shrinkToFit="1"/>
    </xf>
    <xf numFmtId="38" fontId="30" fillId="24" borderId="75" xfId="51" applyFont="1" applyFill="1" applyBorder="1" applyAlignment="1">
      <alignment vertical="center" shrinkToFit="1"/>
    </xf>
    <xf numFmtId="38" fontId="30" fillId="24" borderId="76" xfId="51" applyFont="1" applyFill="1" applyBorder="1" applyAlignment="1">
      <alignment vertical="center" shrinkToFit="1"/>
    </xf>
    <xf numFmtId="0" fontId="30" fillId="24" borderId="76" xfId="69" applyFont="1" applyFill="1" applyBorder="1" applyAlignment="1">
      <alignment vertical="center" shrinkToFit="1"/>
      <protection/>
    </xf>
    <xf numFmtId="0" fontId="30" fillId="24" borderId="72" xfId="69" applyFont="1" applyFill="1" applyBorder="1" applyAlignment="1">
      <alignment vertical="center" shrinkToFit="1"/>
      <protection/>
    </xf>
    <xf numFmtId="0" fontId="10" fillId="24" borderId="77" xfId="69" applyFont="1" applyFill="1" applyBorder="1" applyAlignment="1">
      <alignment vertical="center" shrinkToFit="1"/>
      <protection/>
    </xf>
    <xf numFmtId="0" fontId="10" fillId="24" borderId="78" xfId="69" applyFont="1" applyFill="1" applyBorder="1" applyAlignment="1">
      <alignment vertical="center" shrinkToFit="1"/>
      <protection/>
    </xf>
    <xf numFmtId="0" fontId="10" fillId="24" borderId="79" xfId="69" applyFont="1" applyFill="1" applyBorder="1" applyAlignment="1">
      <alignment vertical="center" shrinkToFit="1"/>
      <protection/>
    </xf>
    <xf numFmtId="0" fontId="10" fillId="24" borderId="80" xfId="69" applyFont="1" applyFill="1" applyBorder="1" applyAlignment="1">
      <alignment vertical="center" shrinkToFit="1"/>
      <protection/>
    </xf>
    <xf numFmtId="0" fontId="10" fillId="24" borderId="81" xfId="69" applyFont="1" applyFill="1" applyBorder="1" applyAlignment="1">
      <alignment vertical="center" shrinkToFit="1"/>
      <protection/>
    </xf>
    <xf numFmtId="0" fontId="10" fillId="24" borderId="82" xfId="69" applyFont="1" applyFill="1" applyBorder="1" applyAlignment="1">
      <alignment vertical="center" shrinkToFit="1"/>
      <protection/>
    </xf>
    <xf numFmtId="0" fontId="10" fillId="24" borderId="78" xfId="69" applyFont="1" applyFill="1" applyBorder="1" applyAlignment="1">
      <alignment horizontal="right" vertical="center" shrinkToFit="1"/>
      <protection/>
    </xf>
    <xf numFmtId="0" fontId="37" fillId="24" borderId="83" xfId="69" applyFont="1" applyFill="1" applyBorder="1" applyAlignment="1">
      <alignment horizontal="left" vertical="center" shrinkToFit="1"/>
      <protection/>
    </xf>
    <xf numFmtId="0" fontId="10" fillId="24" borderId="27" xfId="69" applyFont="1" applyFill="1" applyBorder="1" applyAlignment="1">
      <alignment horizontal="right" vertical="center" shrinkToFit="1"/>
      <protection/>
    </xf>
    <xf numFmtId="0" fontId="10" fillId="24" borderId="84" xfId="69" applyFont="1" applyFill="1" applyBorder="1" applyAlignment="1">
      <alignment horizontal="right" vertical="center" shrinkToFit="1"/>
      <protection/>
    </xf>
    <xf numFmtId="0" fontId="10" fillId="24" borderId="81" xfId="69" applyFont="1" applyFill="1" applyBorder="1" applyAlignment="1">
      <alignment horizontal="right" vertical="center" shrinkToFit="1"/>
      <protection/>
    </xf>
    <xf numFmtId="0" fontId="10" fillId="24" borderId="85" xfId="69" applyFont="1" applyFill="1" applyBorder="1" applyAlignment="1">
      <alignment horizontal="right" vertical="center" shrinkToFit="1"/>
      <protection/>
    </xf>
    <xf numFmtId="0" fontId="14" fillId="24" borderId="77" xfId="69" applyFont="1" applyFill="1" applyBorder="1" applyAlignment="1">
      <alignment vertical="center" shrinkToFit="1"/>
      <protection/>
    </xf>
    <xf numFmtId="0" fontId="14" fillId="24" borderId="78" xfId="69" applyFont="1" applyFill="1" applyBorder="1" applyAlignment="1">
      <alignment vertical="center" shrinkToFit="1"/>
      <protection/>
    </xf>
    <xf numFmtId="0" fontId="14" fillId="24" borderId="79" xfId="69" applyFont="1" applyFill="1" applyBorder="1" applyAlignment="1">
      <alignment vertical="center" shrinkToFit="1"/>
      <protection/>
    </xf>
    <xf numFmtId="189" fontId="14" fillId="24" borderId="77" xfId="69" applyNumberFormat="1" applyFont="1" applyFill="1" applyBorder="1" applyAlignment="1">
      <alignment vertical="center" shrinkToFit="1"/>
      <protection/>
    </xf>
    <xf numFmtId="189" fontId="14" fillId="24" borderId="84" xfId="69" applyNumberFormat="1" applyFont="1" applyFill="1" applyBorder="1" applyAlignment="1">
      <alignment vertical="center" shrinkToFit="1"/>
      <protection/>
    </xf>
    <xf numFmtId="0" fontId="10" fillId="24" borderId="86" xfId="69" applyFont="1" applyFill="1" applyBorder="1" applyAlignment="1">
      <alignment horizontal="right" vertical="center" shrinkToFit="1"/>
      <protection/>
    </xf>
    <xf numFmtId="38" fontId="30" fillId="24" borderId="14" xfId="51" applyFont="1" applyFill="1" applyBorder="1" applyAlignment="1">
      <alignment vertical="center" shrinkToFit="1"/>
    </xf>
    <xf numFmtId="38" fontId="30" fillId="24" borderId="87" xfId="51" applyFont="1" applyFill="1" applyBorder="1" applyAlignment="1">
      <alignment vertical="center" shrinkToFit="1"/>
    </xf>
    <xf numFmtId="38" fontId="30" fillId="24" borderId="88" xfId="51" applyFont="1" applyFill="1" applyBorder="1" applyAlignment="1">
      <alignment vertical="center" shrinkToFit="1"/>
    </xf>
    <xf numFmtId="38" fontId="30" fillId="24" borderId="89" xfId="51" applyFont="1" applyFill="1" applyBorder="1" applyAlignment="1">
      <alignment vertical="center" shrinkToFit="1"/>
    </xf>
    <xf numFmtId="38" fontId="30" fillId="24" borderId="90" xfId="51" applyFont="1" applyFill="1" applyBorder="1" applyAlignment="1">
      <alignment vertical="center" shrinkToFit="1"/>
    </xf>
    <xf numFmtId="38" fontId="30" fillId="24" borderId="91" xfId="51" applyFont="1" applyFill="1" applyBorder="1" applyAlignment="1">
      <alignment vertical="center" shrinkToFit="1"/>
    </xf>
    <xf numFmtId="38" fontId="30" fillId="24" borderId="92" xfId="51" applyFont="1" applyFill="1" applyBorder="1" applyAlignment="1">
      <alignment vertical="center" shrinkToFit="1"/>
    </xf>
    <xf numFmtId="38" fontId="30" fillId="24" borderId="93" xfId="51" applyFont="1" applyFill="1" applyBorder="1" applyAlignment="1">
      <alignment horizontal="center" vertical="center" shrinkToFit="1"/>
    </xf>
    <xf numFmtId="38" fontId="30" fillId="24" borderId="94" xfId="51" applyFont="1" applyFill="1" applyBorder="1" applyAlignment="1">
      <alignment horizontal="center" vertical="center" shrinkToFit="1"/>
    </xf>
    <xf numFmtId="0" fontId="10" fillId="24" borderId="77" xfId="69" applyFont="1" applyFill="1" applyBorder="1" applyAlignment="1">
      <alignment horizontal="right" vertical="center" shrinkToFit="1"/>
      <protection/>
    </xf>
    <xf numFmtId="0" fontId="10" fillId="24" borderId="95" xfId="69" applyFont="1" applyFill="1" applyBorder="1" applyAlignment="1">
      <alignment horizontal="right" vertical="center" shrinkToFit="1"/>
      <protection/>
    </xf>
    <xf numFmtId="0" fontId="30" fillId="24" borderId="96" xfId="69" applyFont="1" applyFill="1" applyBorder="1" applyAlignment="1">
      <alignment horizontal="left" vertical="center" shrinkToFit="1"/>
      <protection/>
    </xf>
    <xf numFmtId="0" fontId="30" fillId="24" borderId="97" xfId="69" applyFont="1" applyFill="1" applyBorder="1" applyAlignment="1">
      <alignment horizontal="left" vertical="center" shrinkToFit="1"/>
      <protection/>
    </xf>
    <xf numFmtId="0" fontId="30" fillId="24" borderId="98" xfId="69" applyFont="1" applyFill="1" applyBorder="1" applyAlignment="1">
      <alignment horizontal="left" vertical="center" shrinkToFit="1"/>
      <protection/>
    </xf>
    <xf numFmtId="0" fontId="30" fillId="24" borderId="99" xfId="69" applyFont="1" applyFill="1" applyBorder="1" applyAlignment="1">
      <alignment horizontal="left" vertical="center" shrinkToFit="1"/>
      <protection/>
    </xf>
    <xf numFmtId="0" fontId="14" fillId="24" borderId="100" xfId="69" applyFont="1" applyFill="1" applyBorder="1" applyAlignment="1">
      <alignment vertical="center" shrinkToFit="1"/>
      <protection/>
    </xf>
    <xf numFmtId="0" fontId="14" fillId="24" borderId="95" xfId="69" applyFont="1" applyFill="1" applyBorder="1" applyAlignment="1">
      <alignment vertical="center" shrinkToFit="1"/>
      <protection/>
    </xf>
    <xf numFmtId="0" fontId="14" fillId="24" borderId="85" xfId="69" applyFont="1" applyFill="1" applyBorder="1" applyAlignment="1">
      <alignment vertical="center" shrinkToFit="1"/>
      <protection/>
    </xf>
    <xf numFmtId="0" fontId="10" fillId="24" borderId="100" xfId="69" applyFont="1" applyFill="1" applyBorder="1" applyAlignment="1">
      <alignment horizontal="right" vertical="center" shrinkToFit="1"/>
      <protection/>
    </xf>
    <xf numFmtId="0" fontId="10" fillId="24" borderId="95" xfId="69" applyFont="1" applyFill="1" applyBorder="1" applyAlignment="1">
      <alignment vertical="center" shrinkToFit="1"/>
      <protection/>
    </xf>
    <xf numFmtId="0" fontId="10" fillId="24" borderId="100" xfId="69" applyFont="1" applyFill="1" applyBorder="1" applyAlignment="1">
      <alignment vertical="center" shrinkToFit="1"/>
      <protection/>
    </xf>
    <xf numFmtId="0" fontId="14" fillId="24" borderId="86" xfId="69" applyFont="1" applyFill="1" applyBorder="1" applyAlignment="1">
      <alignment vertical="center" shrinkToFit="1"/>
      <protection/>
    </xf>
    <xf numFmtId="0" fontId="14" fillId="24" borderId="86" xfId="69" applyFont="1" applyFill="1" applyBorder="1" applyAlignment="1">
      <alignment horizontal="right" vertical="center" shrinkToFit="1"/>
      <protection/>
    </xf>
    <xf numFmtId="0" fontId="14" fillId="24" borderId="78" xfId="69" applyFont="1" applyFill="1" applyBorder="1" applyAlignment="1">
      <alignment horizontal="right" vertical="center" shrinkToFit="1"/>
      <protection/>
    </xf>
    <xf numFmtId="0" fontId="14" fillId="24" borderId="84" xfId="69" applyFont="1" applyFill="1" applyBorder="1" applyAlignment="1">
      <alignment vertical="center" shrinkToFit="1"/>
      <protection/>
    </xf>
    <xf numFmtId="0" fontId="14" fillId="24" borderId="100" xfId="69" applyFont="1" applyFill="1" applyBorder="1" applyAlignment="1">
      <alignment horizontal="right" vertical="center" shrinkToFit="1"/>
      <protection/>
    </xf>
    <xf numFmtId="0" fontId="49" fillId="24" borderId="25" xfId="69" applyFont="1" applyFill="1" applyBorder="1" applyAlignment="1">
      <alignment vertical="center" shrinkToFit="1"/>
      <protection/>
    </xf>
    <xf numFmtId="0" fontId="13" fillId="24" borderId="100" xfId="69" applyFont="1" applyFill="1" applyBorder="1" applyAlignment="1">
      <alignment vertical="center"/>
      <protection/>
    </xf>
    <xf numFmtId="0" fontId="14" fillId="24" borderId="81" xfId="69" applyFont="1" applyFill="1" applyBorder="1" applyAlignment="1">
      <alignment vertical="center" shrinkToFit="1"/>
      <protection/>
    </xf>
    <xf numFmtId="0" fontId="13" fillId="24" borderId="81" xfId="69" applyFont="1" applyFill="1" applyBorder="1" applyAlignment="1">
      <alignment vertical="center"/>
      <protection/>
    </xf>
    <xf numFmtId="0" fontId="44" fillId="24" borderId="0" xfId="69" applyFont="1" applyFill="1" applyBorder="1" applyAlignment="1">
      <alignment vertical="center" shrinkToFit="1"/>
      <protection/>
    </xf>
    <xf numFmtId="0" fontId="14" fillId="24" borderId="0" xfId="69" applyFont="1" applyFill="1" applyBorder="1" applyAlignment="1">
      <alignment vertical="center" shrinkToFit="1"/>
      <protection/>
    </xf>
    <xf numFmtId="189" fontId="38" fillId="24" borderId="35" xfId="0" applyNumberFormat="1" applyFont="1" applyFill="1" applyBorder="1" applyAlignment="1">
      <alignment horizontal="center" vertical="center" shrinkToFit="1"/>
    </xf>
    <xf numFmtId="189" fontId="38" fillId="24" borderId="13" xfId="0" applyNumberFormat="1" applyFont="1" applyFill="1" applyBorder="1" applyAlignment="1">
      <alignment horizontal="center" vertical="center" shrinkToFit="1"/>
    </xf>
    <xf numFmtId="189" fontId="38" fillId="24" borderId="37" xfId="0" applyNumberFormat="1" applyFont="1" applyFill="1" applyBorder="1" applyAlignment="1">
      <alignment horizontal="center" vertical="center" shrinkToFit="1"/>
    </xf>
    <xf numFmtId="189" fontId="38" fillId="24" borderId="20" xfId="0" applyNumberFormat="1" applyFont="1" applyFill="1" applyBorder="1" applyAlignment="1">
      <alignment horizontal="center" vertical="center" shrinkToFit="1"/>
    </xf>
    <xf numFmtId="189" fontId="38" fillId="24" borderId="0" xfId="0" applyNumberFormat="1" applyFont="1" applyFill="1" applyBorder="1" applyAlignment="1">
      <alignment horizontal="center" vertical="center" shrinkToFit="1"/>
    </xf>
    <xf numFmtId="189" fontId="38" fillId="24" borderId="21" xfId="0" applyNumberFormat="1" applyFont="1" applyFill="1" applyBorder="1" applyAlignment="1">
      <alignment horizontal="center" vertical="center" shrinkToFit="1"/>
    </xf>
    <xf numFmtId="0" fontId="10" fillId="24" borderId="38" xfId="0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10" fillId="24" borderId="43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189" fontId="38" fillId="24" borderId="38" xfId="0" applyNumberFormat="1" applyFont="1" applyFill="1" applyBorder="1" applyAlignment="1">
      <alignment horizontal="center" vertical="center" shrinkToFit="1"/>
    </xf>
    <xf numFmtId="189" fontId="38" fillId="24" borderId="28" xfId="0" applyNumberFormat="1" applyFont="1" applyFill="1" applyBorder="1" applyAlignment="1">
      <alignment horizontal="center" vertical="center" shrinkToFit="1"/>
    </xf>
    <xf numFmtId="189" fontId="38" fillId="24" borderId="43" xfId="0" applyNumberFormat="1" applyFont="1" applyFill="1" applyBorder="1" applyAlignment="1">
      <alignment horizontal="center" vertical="center" shrinkToFit="1"/>
    </xf>
    <xf numFmtId="0" fontId="44" fillId="24" borderId="0" xfId="69" applyFont="1" applyFill="1" applyBorder="1" applyAlignment="1">
      <alignment horizontal="center" vertical="center" shrinkToFit="1"/>
      <protection/>
    </xf>
    <xf numFmtId="0" fontId="10" fillId="24" borderId="29" xfId="0" applyFont="1" applyFill="1" applyBorder="1" applyAlignment="1">
      <alignment horizontal="center" vertical="center" shrinkToFit="1"/>
    </xf>
    <xf numFmtId="0" fontId="10" fillId="24" borderId="28" xfId="0" applyFont="1" applyFill="1" applyBorder="1" applyAlignment="1">
      <alignment horizontal="center" vertical="center" shrinkToFit="1"/>
    </xf>
    <xf numFmtId="0" fontId="41" fillId="24" borderId="38" xfId="69" applyFont="1" applyFill="1" applyBorder="1" applyAlignment="1">
      <alignment horizontal="left" vertical="center" shrinkToFit="1"/>
      <protection/>
    </xf>
    <xf numFmtId="0" fontId="41" fillId="24" borderId="43" xfId="69" applyFont="1" applyFill="1" applyBorder="1" applyAlignment="1">
      <alignment horizontal="left" vertical="center" shrinkToFit="1"/>
      <protection/>
    </xf>
    <xf numFmtId="0" fontId="41" fillId="24" borderId="25" xfId="69" applyFont="1" applyFill="1" applyBorder="1" applyAlignment="1">
      <alignment horizontal="left" vertical="center" shrinkToFit="1"/>
      <protection/>
    </xf>
    <xf numFmtId="0" fontId="41" fillId="24" borderId="26" xfId="69" applyFont="1" applyFill="1" applyBorder="1" applyAlignment="1">
      <alignment horizontal="left" vertical="center" shrinkToFit="1"/>
      <protection/>
    </xf>
    <xf numFmtId="0" fontId="10" fillId="24" borderId="38" xfId="0" applyFont="1" applyFill="1" applyBorder="1" applyAlignment="1">
      <alignment horizontal="center" vertical="center" shrinkToFit="1"/>
    </xf>
    <xf numFmtId="0" fontId="10" fillId="24" borderId="101" xfId="0" applyFont="1" applyFill="1" applyBorder="1" applyAlignment="1">
      <alignment horizontal="center" vertical="center" shrinkToFit="1"/>
    </xf>
    <xf numFmtId="0" fontId="10" fillId="24" borderId="43" xfId="0" applyFont="1" applyFill="1" applyBorder="1" applyAlignment="1">
      <alignment horizontal="center" vertical="center" shrinkToFit="1"/>
    </xf>
    <xf numFmtId="0" fontId="10" fillId="24" borderId="34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102" xfId="0" applyFont="1" applyFill="1" applyBorder="1" applyAlignment="1">
      <alignment horizontal="center" vertical="center" shrinkToFit="1"/>
    </xf>
    <xf numFmtId="0" fontId="10" fillId="24" borderId="26" xfId="0" applyFont="1" applyFill="1" applyBorder="1" applyAlignment="1">
      <alignment horizontal="center" vertical="center" shrinkToFit="1"/>
    </xf>
    <xf numFmtId="0" fontId="10" fillId="24" borderId="25" xfId="0" applyFont="1" applyFill="1" applyBorder="1" applyAlignment="1">
      <alignment horizontal="center" vertical="center" shrinkToFit="1"/>
    </xf>
    <xf numFmtId="189" fontId="42" fillId="24" borderId="103" xfId="69" applyNumberFormat="1" applyFont="1" applyFill="1" applyBorder="1" applyAlignment="1">
      <alignment horizontal="center" vertical="center"/>
      <protection/>
    </xf>
    <xf numFmtId="189" fontId="42" fillId="24" borderId="13" xfId="69" applyNumberFormat="1" applyFont="1" applyFill="1" applyBorder="1" applyAlignment="1">
      <alignment horizontal="center" vertical="center"/>
      <protection/>
    </xf>
    <xf numFmtId="189" fontId="42" fillId="24" borderId="44" xfId="69" applyNumberFormat="1" applyFont="1" applyFill="1" applyBorder="1" applyAlignment="1">
      <alignment horizontal="center" vertical="center"/>
      <protection/>
    </xf>
    <xf numFmtId="189" fontId="42" fillId="24" borderId="104" xfId="69" applyNumberFormat="1" applyFont="1" applyFill="1" applyBorder="1" applyAlignment="1">
      <alignment horizontal="center" vertical="center"/>
      <protection/>
    </xf>
    <xf numFmtId="189" fontId="42" fillId="24" borderId="0" xfId="69" applyNumberFormat="1" applyFont="1" applyFill="1" applyBorder="1" applyAlignment="1">
      <alignment horizontal="center" vertical="center"/>
      <protection/>
    </xf>
    <xf numFmtId="189" fontId="42" fillId="24" borderId="40" xfId="69" applyNumberFormat="1" applyFont="1" applyFill="1" applyBorder="1" applyAlignment="1">
      <alignment horizontal="center" vertical="center"/>
      <protection/>
    </xf>
    <xf numFmtId="189" fontId="42" fillId="24" borderId="105" xfId="69" applyNumberFormat="1" applyFont="1" applyFill="1" applyBorder="1" applyAlignment="1">
      <alignment horizontal="center" vertical="center"/>
      <protection/>
    </xf>
    <xf numFmtId="189" fontId="42" fillId="24" borderId="106" xfId="69" applyNumberFormat="1" applyFont="1" applyFill="1" applyBorder="1" applyAlignment="1">
      <alignment horizontal="center" vertical="center"/>
      <protection/>
    </xf>
    <xf numFmtId="189" fontId="42" fillId="24" borderId="107" xfId="69" applyNumberFormat="1" applyFont="1" applyFill="1" applyBorder="1" applyAlignment="1">
      <alignment horizontal="center" vertical="center"/>
      <protection/>
    </xf>
    <xf numFmtId="189" fontId="42" fillId="24" borderId="108" xfId="69" applyNumberFormat="1" applyFont="1" applyFill="1" applyBorder="1" applyAlignment="1">
      <alignment horizontal="center" vertical="center"/>
      <protection/>
    </xf>
    <xf numFmtId="189" fontId="42" fillId="24" borderId="109" xfId="69" applyNumberFormat="1" applyFont="1" applyFill="1" applyBorder="1" applyAlignment="1">
      <alignment horizontal="center" vertical="center"/>
      <protection/>
    </xf>
    <xf numFmtId="189" fontId="42" fillId="24" borderId="110" xfId="69" applyNumberFormat="1" applyFont="1" applyFill="1" applyBorder="1" applyAlignment="1">
      <alignment horizontal="center" vertical="center"/>
      <protection/>
    </xf>
    <xf numFmtId="0" fontId="10" fillId="24" borderId="111" xfId="0" applyFont="1" applyFill="1" applyBorder="1" applyAlignment="1">
      <alignment horizontal="right" vertical="center" shrinkToFit="1"/>
    </xf>
    <xf numFmtId="0" fontId="10" fillId="24" borderId="112" xfId="0" applyFont="1" applyFill="1" applyBorder="1" applyAlignment="1">
      <alignment horizontal="right" vertical="center" shrinkToFit="1"/>
    </xf>
    <xf numFmtId="189" fontId="42" fillId="24" borderId="47" xfId="69" applyNumberFormat="1" applyFont="1" applyFill="1" applyBorder="1" applyAlignment="1">
      <alignment horizontal="center" vertical="center"/>
      <protection/>
    </xf>
    <xf numFmtId="189" fontId="42" fillId="24" borderId="113" xfId="69" applyNumberFormat="1" applyFont="1" applyFill="1" applyBorder="1" applyAlignment="1">
      <alignment horizontal="center" vertical="center"/>
      <protection/>
    </xf>
    <xf numFmtId="0" fontId="10" fillId="24" borderId="15" xfId="66" applyFont="1" applyFill="1" applyBorder="1" applyAlignment="1">
      <alignment horizontal="center"/>
      <protection/>
    </xf>
    <xf numFmtId="0" fontId="10" fillId="24" borderId="11" xfId="66" applyFont="1" applyFill="1" applyBorder="1" applyAlignment="1">
      <alignment horizontal="center"/>
      <protection/>
    </xf>
    <xf numFmtId="0" fontId="10" fillId="24" borderId="12" xfId="66" applyFont="1" applyFill="1" applyBorder="1" applyAlignment="1">
      <alignment horizontal="center"/>
      <protection/>
    </xf>
    <xf numFmtId="0" fontId="47" fillId="24" borderId="0" xfId="69" applyFont="1" applyFill="1" applyAlignment="1">
      <alignment horizontal="center" vertical="center"/>
      <protection/>
    </xf>
    <xf numFmtId="0" fontId="10" fillId="24" borderId="25" xfId="66" applyFont="1" applyFill="1" applyBorder="1" applyAlignment="1">
      <alignment horizontal="center" vertical="center" shrinkToFit="1"/>
      <protection/>
    </xf>
    <xf numFmtId="0" fontId="10" fillId="24" borderId="10" xfId="66" applyFont="1" applyFill="1" applyBorder="1" applyAlignment="1">
      <alignment horizontal="center" vertical="center" shrinkToFit="1"/>
      <protection/>
    </xf>
    <xf numFmtId="0" fontId="10" fillId="24" borderId="102" xfId="66" applyFont="1" applyFill="1" applyBorder="1" applyAlignment="1">
      <alignment horizontal="center" vertical="center" shrinkToFit="1"/>
      <protection/>
    </xf>
    <xf numFmtId="0" fontId="10" fillId="24" borderId="34" xfId="66" applyFont="1" applyFill="1" applyBorder="1" applyAlignment="1">
      <alignment horizontal="center" vertical="center" shrinkToFit="1"/>
      <protection/>
    </xf>
    <xf numFmtId="0" fontId="10" fillId="24" borderId="20" xfId="66" applyFont="1" applyFill="1" applyBorder="1" applyAlignment="1">
      <alignment horizontal="center" vertical="center"/>
      <protection/>
    </xf>
    <xf numFmtId="0" fontId="10" fillId="24" borderId="0" xfId="66" applyFont="1" applyFill="1" applyBorder="1" applyAlignment="1">
      <alignment horizontal="center" vertical="center"/>
      <protection/>
    </xf>
    <xf numFmtId="0" fontId="10" fillId="24" borderId="21" xfId="66" applyFont="1" applyFill="1" applyBorder="1" applyAlignment="1">
      <alignment horizontal="center" vertical="center"/>
      <protection/>
    </xf>
    <xf numFmtId="0" fontId="10" fillId="24" borderId="38" xfId="66" applyFont="1" applyFill="1" applyBorder="1" applyAlignment="1">
      <alignment horizontal="center" vertical="center"/>
      <protection/>
    </xf>
    <xf numFmtId="0" fontId="10" fillId="24" borderId="28" xfId="66" applyFont="1" applyFill="1" applyBorder="1" applyAlignment="1">
      <alignment horizontal="center" vertical="center"/>
      <protection/>
    </xf>
    <xf numFmtId="0" fontId="10" fillId="24" borderId="43" xfId="66" applyFont="1" applyFill="1" applyBorder="1" applyAlignment="1">
      <alignment horizontal="center" vertical="center"/>
      <protection/>
    </xf>
    <xf numFmtId="0" fontId="10" fillId="24" borderId="16" xfId="66" applyFont="1" applyFill="1" applyBorder="1" applyAlignment="1">
      <alignment horizontal="center" shrinkToFit="1"/>
      <protection/>
    </xf>
    <xf numFmtId="0" fontId="10" fillId="24" borderId="14" xfId="66" applyFont="1" applyFill="1" applyBorder="1" applyAlignment="1">
      <alignment horizontal="center" shrinkToFit="1"/>
      <protection/>
    </xf>
    <xf numFmtId="0" fontId="10" fillId="24" borderId="114" xfId="0" applyFont="1" applyFill="1" applyBorder="1" applyAlignment="1">
      <alignment horizontal="right" vertical="center" shrinkToFit="1"/>
    </xf>
    <xf numFmtId="0" fontId="10" fillId="24" borderId="115" xfId="0" applyFont="1" applyFill="1" applyBorder="1" applyAlignment="1">
      <alignment horizontal="right" vertical="center" shrinkToFit="1"/>
    </xf>
    <xf numFmtId="0" fontId="10" fillId="24" borderId="116" xfId="0" applyFont="1" applyFill="1" applyBorder="1" applyAlignment="1">
      <alignment horizontal="right" vertical="center" shrinkToFit="1"/>
    </xf>
    <xf numFmtId="0" fontId="10" fillId="24" borderId="117" xfId="0" applyFont="1" applyFill="1" applyBorder="1" applyAlignment="1">
      <alignment horizontal="right" vertical="center" shrinkToFit="1"/>
    </xf>
    <xf numFmtId="189" fontId="9" fillId="24" borderId="35" xfId="0" applyNumberFormat="1" applyFont="1" applyFill="1" applyBorder="1" applyAlignment="1">
      <alignment horizontal="center" vertical="center" shrinkToFit="1"/>
    </xf>
    <xf numFmtId="189" fontId="9" fillId="24" borderId="13" xfId="0" applyNumberFormat="1" applyFont="1" applyFill="1" applyBorder="1" applyAlignment="1">
      <alignment horizontal="center" vertical="center" shrinkToFit="1"/>
    </xf>
    <xf numFmtId="189" fontId="9" fillId="24" borderId="37" xfId="0" applyNumberFormat="1" applyFont="1" applyFill="1" applyBorder="1" applyAlignment="1">
      <alignment horizontal="center" vertical="center" shrinkToFit="1"/>
    </xf>
    <xf numFmtId="189" fontId="9" fillId="24" borderId="20" xfId="0" applyNumberFormat="1" applyFont="1" applyFill="1" applyBorder="1" applyAlignment="1">
      <alignment horizontal="center" vertical="center" shrinkToFit="1"/>
    </xf>
    <xf numFmtId="189" fontId="9" fillId="24" borderId="0" xfId="0" applyNumberFormat="1" applyFont="1" applyFill="1" applyBorder="1" applyAlignment="1">
      <alignment horizontal="center" vertical="center" shrinkToFit="1"/>
    </xf>
    <xf numFmtId="189" fontId="9" fillId="24" borderId="21" xfId="0" applyNumberFormat="1" applyFont="1" applyFill="1" applyBorder="1" applyAlignment="1">
      <alignment horizontal="center" vertical="center" shrinkToFit="1"/>
    </xf>
    <xf numFmtId="0" fontId="10" fillId="24" borderId="15" xfId="66" applyFont="1" applyFill="1" applyBorder="1" applyAlignment="1">
      <alignment horizontal="center" shrinkToFit="1"/>
      <protection/>
    </xf>
    <xf numFmtId="0" fontId="10" fillId="24" borderId="11" xfId="66" applyFont="1" applyFill="1" applyBorder="1" applyAlignment="1">
      <alignment horizontal="center" shrinkToFit="1"/>
      <protection/>
    </xf>
    <xf numFmtId="0" fontId="10" fillId="24" borderId="12" xfId="66" applyFont="1" applyFill="1" applyBorder="1" applyAlignment="1">
      <alignment horizontal="center" shrinkToFit="1"/>
      <protection/>
    </xf>
    <xf numFmtId="189" fontId="9" fillId="24" borderId="35" xfId="66" applyNumberFormat="1" applyFont="1" applyFill="1" applyBorder="1" applyAlignment="1">
      <alignment horizontal="center" vertical="center" shrinkToFit="1"/>
      <protection/>
    </xf>
    <xf numFmtId="189" fontId="9" fillId="24" borderId="13" xfId="66" applyNumberFormat="1" applyFont="1" applyFill="1" applyBorder="1" applyAlignment="1">
      <alignment horizontal="center" vertical="center" shrinkToFit="1"/>
      <protection/>
    </xf>
    <xf numFmtId="189" fontId="9" fillId="24" borderId="37" xfId="66" applyNumberFormat="1" applyFont="1" applyFill="1" applyBorder="1" applyAlignment="1">
      <alignment horizontal="center" vertical="center" shrinkToFit="1"/>
      <protection/>
    </xf>
    <xf numFmtId="189" fontId="9" fillId="24" borderId="20" xfId="66" applyNumberFormat="1" applyFont="1" applyFill="1" applyBorder="1" applyAlignment="1">
      <alignment horizontal="center" vertical="center" shrinkToFit="1"/>
      <protection/>
    </xf>
    <xf numFmtId="189" fontId="9" fillId="24" borderId="0" xfId="66" applyNumberFormat="1" applyFont="1" applyFill="1" applyBorder="1" applyAlignment="1">
      <alignment horizontal="center" vertical="center" shrinkToFit="1"/>
      <protection/>
    </xf>
    <xf numFmtId="189" fontId="9" fillId="24" borderId="21" xfId="66" applyNumberFormat="1" applyFont="1" applyFill="1" applyBorder="1" applyAlignment="1">
      <alignment horizontal="center" vertical="center" shrinkToFit="1"/>
      <protection/>
    </xf>
    <xf numFmtId="0" fontId="10" fillId="24" borderId="0" xfId="0" applyNumberFormat="1" applyFont="1" applyFill="1" applyBorder="1" applyAlignment="1">
      <alignment horizontal="center" vertical="center" shrinkToFit="1"/>
    </xf>
    <xf numFmtId="0" fontId="10" fillId="24" borderId="38" xfId="66" applyFont="1" applyFill="1" applyBorder="1" applyAlignment="1">
      <alignment horizontal="center" vertical="center" shrinkToFit="1"/>
      <protection/>
    </xf>
    <xf numFmtId="0" fontId="10" fillId="24" borderId="28" xfId="66" applyFont="1" applyFill="1" applyBorder="1" applyAlignment="1">
      <alignment horizontal="center" vertical="center" shrinkToFit="1"/>
      <protection/>
    </xf>
    <xf numFmtId="0" fontId="10" fillId="24" borderId="101" xfId="66" applyFont="1" applyFill="1" applyBorder="1" applyAlignment="1">
      <alignment horizontal="center" vertical="center" shrinkToFit="1"/>
      <protection/>
    </xf>
    <xf numFmtId="0" fontId="10" fillId="24" borderId="29" xfId="66" applyFont="1" applyFill="1" applyBorder="1" applyAlignment="1">
      <alignment horizontal="center" vertical="center" shrinkToFit="1"/>
      <protection/>
    </xf>
    <xf numFmtId="0" fontId="13" fillId="24" borderId="118" xfId="69" applyFont="1" applyFill="1" applyBorder="1" applyAlignment="1">
      <alignment horizontal="center" vertical="center"/>
      <protection/>
    </xf>
    <xf numFmtId="0" fontId="13" fillId="24" borderId="119" xfId="69" applyFont="1" applyFill="1" applyBorder="1" applyAlignment="1">
      <alignment horizontal="center" vertical="center"/>
      <protection/>
    </xf>
    <xf numFmtId="0" fontId="30" fillId="24" borderId="120" xfId="69" applyFont="1" applyFill="1" applyBorder="1" applyAlignment="1">
      <alignment horizontal="center" vertical="center"/>
      <protection/>
    </xf>
    <xf numFmtId="0" fontId="30" fillId="24" borderId="121" xfId="69" applyFont="1" applyFill="1" applyBorder="1" applyAlignment="1">
      <alignment horizontal="center" vertical="center"/>
      <protection/>
    </xf>
    <xf numFmtId="0" fontId="13" fillId="24" borderId="120" xfId="69" applyFont="1" applyFill="1" applyBorder="1" applyAlignment="1">
      <alignment horizontal="center" vertical="center"/>
      <protection/>
    </xf>
    <xf numFmtId="0" fontId="13" fillId="24" borderId="121" xfId="69" applyFont="1" applyFill="1" applyBorder="1" applyAlignment="1">
      <alignment horizontal="center" vertical="center"/>
      <protection/>
    </xf>
    <xf numFmtId="0" fontId="13" fillId="24" borderId="122" xfId="69" applyFont="1" applyFill="1" applyBorder="1" applyAlignment="1">
      <alignment horizontal="center" vertical="center"/>
      <protection/>
    </xf>
    <xf numFmtId="0" fontId="13" fillId="24" borderId="121" xfId="69" applyFont="1" applyFill="1" applyBorder="1" applyAlignment="1">
      <alignment horizontal="center" vertical="center" shrinkToFit="1"/>
      <protection/>
    </xf>
    <xf numFmtId="0" fontId="13" fillId="24" borderId="123" xfId="69" applyFont="1" applyFill="1" applyBorder="1" applyAlignment="1">
      <alignment horizontal="center" vertical="center" shrinkToFit="1"/>
      <protection/>
    </xf>
    <xf numFmtId="0" fontId="31" fillId="24" borderId="0" xfId="69" applyFont="1" applyFill="1" applyBorder="1" applyAlignment="1">
      <alignment horizontal="left"/>
      <protection/>
    </xf>
    <xf numFmtId="0" fontId="30" fillId="24" borderId="0" xfId="69" applyFont="1" applyFill="1" applyBorder="1" applyAlignment="1">
      <alignment horizontal="center" vertical="center"/>
      <protection/>
    </xf>
    <xf numFmtId="0" fontId="10" fillId="24" borderId="111" xfId="66" applyFont="1" applyFill="1" applyBorder="1" applyAlignment="1">
      <alignment horizontal="right" vertical="center" shrinkToFit="1"/>
      <protection/>
    </xf>
    <xf numFmtId="0" fontId="10" fillId="24" borderId="114" xfId="66" applyFont="1" applyFill="1" applyBorder="1" applyAlignment="1">
      <alignment horizontal="right" vertical="center" shrinkToFit="1"/>
      <protection/>
    </xf>
    <xf numFmtId="0" fontId="10" fillId="24" borderId="124" xfId="66" applyFont="1" applyFill="1" applyBorder="1" applyAlignment="1">
      <alignment horizontal="right" vertical="center" shrinkToFit="1"/>
      <protection/>
    </xf>
    <xf numFmtId="0" fontId="10" fillId="24" borderId="112" xfId="66" applyFont="1" applyFill="1" applyBorder="1" applyAlignment="1">
      <alignment horizontal="right" vertical="center" shrinkToFit="1"/>
      <protection/>
    </xf>
    <xf numFmtId="0" fontId="10" fillId="24" borderId="115" xfId="66" applyFont="1" applyFill="1" applyBorder="1" applyAlignment="1">
      <alignment horizontal="right" vertical="center" shrinkToFit="1"/>
      <protection/>
    </xf>
    <xf numFmtId="0" fontId="10" fillId="24" borderId="125" xfId="66" applyFont="1" applyFill="1" applyBorder="1" applyAlignment="1">
      <alignment horizontal="right" vertical="center" shrinkToFit="1"/>
      <protection/>
    </xf>
    <xf numFmtId="0" fontId="10" fillId="24" borderId="116" xfId="66" applyFont="1" applyFill="1" applyBorder="1" applyAlignment="1">
      <alignment horizontal="right" vertical="center" shrinkToFit="1"/>
      <protection/>
    </xf>
    <xf numFmtId="0" fontId="10" fillId="24" borderId="117" xfId="66" applyFont="1" applyFill="1" applyBorder="1" applyAlignment="1">
      <alignment horizontal="right" vertical="center" shrinkToFit="1"/>
      <protection/>
    </xf>
    <xf numFmtId="0" fontId="10" fillId="24" borderId="126" xfId="66" applyFont="1" applyFill="1" applyBorder="1" applyAlignment="1">
      <alignment horizontal="right" vertical="center" shrinkToFit="1"/>
      <protection/>
    </xf>
    <xf numFmtId="0" fontId="10" fillId="24" borderId="43" xfId="66" applyNumberFormat="1" applyFont="1" applyFill="1" applyBorder="1" applyAlignment="1">
      <alignment horizontal="center" vertical="center" shrinkToFit="1"/>
      <protection/>
    </xf>
    <xf numFmtId="0" fontId="10" fillId="24" borderId="21" xfId="66" applyNumberFormat="1" applyFont="1" applyFill="1" applyBorder="1" applyAlignment="1">
      <alignment horizontal="center" vertical="center" shrinkToFit="1"/>
      <protection/>
    </xf>
    <xf numFmtId="189" fontId="9" fillId="24" borderId="38" xfId="66" applyNumberFormat="1" applyFont="1" applyFill="1" applyBorder="1" applyAlignment="1">
      <alignment horizontal="center" vertical="center" shrinkToFit="1"/>
      <protection/>
    </xf>
    <xf numFmtId="189" fontId="9" fillId="24" borderId="28" xfId="66" applyNumberFormat="1" applyFont="1" applyFill="1" applyBorder="1" applyAlignment="1">
      <alignment horizontal="center" vertical="center" shrinkToFit="1"/>
      <protection/>
    </xf>
    <xf numFmtId="189" fontId="9" fillId="24" borderId="43" xfId="66" applyNumberFormat="1" applyFont="1" applyFill="1" applyBorder="1" applyAlignment="1">
      <alignment horizontal="center" vertical="center" shrinkToFit="1"/>
      <protection/>
    </xf>
    <xf numFmtId="38" fontId="30" fillId="24" borderId="121" xfId="69" applyNumberFormat="1" applyFont="1" applyFill="1" applyBorder="1" applyAlignment="1">
      <alignment horizontal="center" vertical="center"/>
      <protection/>
    </xf>
    <xf numFmtId="38" fontId="30" fillId="24" borderId="123" xfId="69" applyNumberFormat="1" applyFont="1" applyFill="1" applyBorder="1" applyAlignment="1">
      <alignment horizontal="center" vertical="center"/>
      <protection/>
    </xf>
    <xf numFmtId="0" fontId="35" fillId="24" borderId="0" xfId="69" applyFont="1" applyFill="1" applyAlignment="1">
      <alignment horizontal="center" vertical="center"/>
      <protection/>
    </xf>
    <xf numFmtId="0" fontId="30" fillId="24" borderId="118" xfId="69" applyFont="1" applyFill="1" applyBorder="1" applyAlignment="1">
      <alignment horizontal="center" vertical="center"/>
      <protection/>
    </xf>
    <xf numFmtId="0" fontId="30" fillId="24" borderId="119" xfId="69" applyFont="1" applyFill="1" applyBorder="1" applyAlignment="1">
      <alignment horizontal="center" vertical="center"/>
      <protection/>
    </xf>
    <xf numFmtId="38" fontId="30" fillId="24" borderId="119" xfId="69" applyNumberFormat="1" applyFont="1" applyFill="1" applyBorder="1" applyAlignment="1">
      <alignment horizontal="center" vertical="center"/>
      <protection/>
    </xf>
    <xf numFmtId="0" fontId="30" fillId="24" borderId="122" xfId="69" applyFont="1" applyFill="1" applyBorder="1" applyAlignment="1">
      <alignment horizontal="center" vertical="center"/>
      <protection/>
    </xf>
    <xf numFmtId="38" fontId="30" fillId="24" borderId="122" xfId="69" applyNumberFormat="1" applyFont="1" applyFill="1" applyBorder="1" applyAlignment="1">
      <alignment horizontal="center" vertical="center"/>
      <protection/>
    </xf>
    <xf numFmtId="0" fontId="31" fillId="24" borderId="13" xfId="69" applyFont="1" applyFill="1" applyBorder="1" applyAlignment="1">
      <alignment horizontal="left"/>
      <protection/>
    </xf>
    <xf numFmtId="38" fontId="30" fillId="24" borderId="121" xfId="69" applyNumberFormat="1" applyFont="1" applyFill="1" applyBorder="1" applyAlignment="1">
      <alignment horizontal="center" vertical="center" shrinkToFit="1"/>
      <protection/>
    </xf>
    <xf numFmtId="38" fontId="30" fillId="24" borderId="123" xfId="69" applyNumberFormat="1" applyFont="1" applyFill="1" applyBorder="1" applyAlignment="1">
      <alignment horizontal="center" vertical="center" shrinkToFit="1"/>
      <protection/>
    </xf>
    <xf numFmtId="0" fontId="10" fillId="24" borderId="44" xfId="66" applyFont="1" applyFill="1" applyBorder="1" applyAlignment="1">
      <alignment horizontal="right" vertical="center" shrinkToFit="1"/>
      <protection/>
    </xf>
    <xf numFmtId="0" fontId="10" fillId="24" borderId="40" xfId="66" applyFont="1" applyFill="1" applyBorder="1" applyAlignment="1">
      <alignment horizontal="right" vertical="center" shrinkToFit="1"/>
      <protection/>
    </xf>
    <xf numFmtId="0" fontId="10" fillId="24" borderId="102" xfId="66" applyFont="1" applyFill="1" applyBorder="1" applyAlignment="1">
      <alignment horizontal="right" vertical="center" shrinkToFit="1"/>
      <protection/>
    </xf>
    <xf numFmtId="0" fontId="10" fillId="24" borderId="127" xfId="66" applyFont="1" applyFill="1" applyBorder="1" applyAlignment="1">
      <alignment horizontal="right" vertical="center" shrinkToFit="1"/>
      <protection/>
    </xf>
    <xf numFmtId="0" fontId="10" fillId="24" borderId="128" xfId="66" applyFont="1" applyFill="1" applyBorder="1" applyAlignment="1">
      <alignment horizontal="right" vertical="center" shrinkToFit="1"/>
      <protection/>
    </xf>
    <xf numFmtId="0" fontId="10" fillId="24" borderId="129" xfId="66" applyFont="1" applyFill="1" applyBorder="1" applyAlignment="1">
      <alignment horizontal="right" vertical="center" shrinkToFit="1"/>
      <protection/>
    </xf>
    <xf numFmtId="0" fontId="30" fillId="24" borderId="33" xfId="69" applyFont="1" applyFill="1" applyBorder="1" applyAlignment="1">
      <alignment horizontal="center" vertical="center"/>
      <protection/>
    </xf>
    <xf numFmtId="0" fontId="30" fillId="24" borderId="13" xfId="69" applyFont="1" applyFill="1" applyBorder="1" applyAlignment="1">
      <alignment horizontal="center" vertical="center"/>
      <protection/>
    </xf>
    <xf numFmtId="38" fontId="30" fillId="24" borderId="13" xfId="69" applyNumberFormat="1" applyFont="1" applyFill="1" applyBorder="1" applyAlignment="1">
      <alignment horizontal="center" vertical="center"/>
      <protection/>
    </xf>
    <xf numFmtId="0" fontId="30" fillId="24" borderId="44" xfId="69" applyFont="1" applyFill="1" applyBorder="1" applyAlignment="1">
      <alignment horizontal="center" vertical="center"/>
      <protection/>
    </xf>
    <xf numFmtId="0" fontId="10" fillId="24" borderId="13" xfId="0" applyFont="1" applyFill="1" applyBorder="1" applyAlignment="1">
      <alignment horizontal="right" vertical="center" shrinkToFit="1"/>
    </xf>
    <xf numFmtId="0" fontId="10" fillId="24" borderId="0" xfId="0" applyFont="1" applyFill="1" applyBorder="1" applyAlignment="1">
      <alignment horizontal="right" vertical="center" shrinkToFit="1"/>
    </xf>
    <xf numFmtId="0" fontId="10" fillId="24" borderId="10" xfId="0" applyFont="1" applyFill="1" applyBorder="1" applyAlignment="1">
      <alignment horizontal="right" vertical="center" shrinkToFit="1"/>
    </xf>
    <xf numFmtId="0" fontId="10" fillId="24" borderId="130" xfId="0" applyFont="1" applyFill="1" applyBorder="1" applyAlignment="1">
      <alignment horizontal="right" vertical="center" shrinkToFit="1"/>
    </xf>
    <xf numFmtId="0" fontId="10" fillId="24" borderId="131" xfId="0" applyFont="1" applyFill="1" applyBorder="1" applyAlignment="1">
      <alignment horizontal="right" vertical="center" shrinkToFit="1"/>
    </xf>
    <xf numFmtId="0" fontId="10" fillId="24" borderId="132" xfId="0" applyFont="1" applyFill="1" applyBorder="1" applyAlignment="1">
      <alignment horizontal="right" vertical="center" shrinkToFit="1"/>
    </xf>
    <xf numFmtId="0" fontId="10" fillId="24" borderId="133" xfId="0" applyFont="1" applyFill="1" applyBorder="1" applyAlignment="1">
      <alignment horizontal="right" vertical="center" shrinkToFit="1"/>
    </xf>
    <xf numFmtId="0" fontId="10" fillId="24" borderId="125" xfId="0" applyFont="1" applyFill="1" applyBorder="1" applyAlignment="1">
      <alignment horizontal="right" vertical="center" shrinkToFit="1"/>
    </xf>
    <xf numFmtId="0" fontId="10" fillId="24" borderId="134" xfId="0" applyFont="1" applyFill="1" applyBorder="1" applyAlignment="1">
      <alignment horizontal="right" vertical="center" shrinkToFit="1"/>
    </xf>
    <xf numFmtId="0" fontId="10" fillId="24" borderId="135" xfId="0" applyFont="1" applyFill="1" applyBorder="1" applyAlignment="1">
      <alignment horizontal="right" vertical="center" shrinkToFit="1"/>
    </xf>
    <xf numFmtId="0" fontId="10" fillId="24" borderId="136" xfId="0" applyFont="1" applyFill="1" applyBorder="1" applyAlignment="1">
      <alignment horizontal="right" vertical="center" shrinkToFit="1"/>
    </xf>
    <xf numFmtId="0" fontId="10" fillId="24" borderId="101" xfId="66" applyNumberFormat="1" applyFont="1" applyFill="1" applyBorder="1" applyAlignment="1">
      <alignment horizontal="center" vertical="center" shrinkToFit="1"/>
      <protection/>
    </xf>
    <xf numFmtId="0" fontId="10" fillId="24" borderId="40" xfId="66" applyNumberFormat="1" applyFont="1" applyFill="1" applyBorder="1" applyAlignment="1">
      <alignment horizontal="center" vertical="center" shrinkToFit="1"/>
      <protection/>
    </xf>
    <xf numFmtId="0" fontId="10" fillId="24" borderId="45" xfId="66" applyFont="1" applyFill="1" applyBorder="1" applyAlignment="1">
      <alignment horizontal="right" vertical="center" shrinkToFit="1"/>
      <protection/>
    </xf>
    <xf numFmtId="0" fontId="10" fillId="24" borderId="28" xfId="0" applyNumberFormat="1" applyFont="1" applyFill="1" applyBorder="1" applyAlignment="1">
      <alignment horizontal="center" vertical="center" shrinkToFit="1"/>
    </xf>
    <xf numFmtId="0" fontId="10" fillId="24" borderId="36" xfId="66" applyNumberFormat="1" applyFont="1" applyFill="1" applyBorder="1" applyAlignment="1">
      <alignment horizontal="center" vertical="center" shrinkToFit="1"/>
      <protection/>
    </xf>
    <xf numFmtId="0" fontId="10" fillId="24" borderId="45" xfId="66" applyNumberFormat="1" applyFont="1" applyFill="1" applyBorder="1" applyAlignment="1">
      <alignment horizontal="center" vertical="center" shrinkToFit="1"/>
      <protection/>
    </xf>
    <xf numFmtId="0" fontId="10" fillId="24" borderId="13" xfId="66" applyFont="1" applyFill="1" applyBorder="1" applyAlignment="1">
      <alignment horizontal="right" vertical="center" shrinkToFit="1"/>
      <protection/>
    </xf>
    <xf numFmtId="0" fontId="10" fillId="24" borderId="0" xfId="66" applyFont="1" applyFill="1" applyBorder="1" applyAlignment="1">
      <alignment horizontal="right" vertical="center" shrinkToFit="1"/>
      <protection/>
    </xf>
    <xf numFmtId="189" fontId="42" fillId="24" borderId="137" xfId="69" applyNumberFormat="1" applyFont="1" applyFill="1" applyBorder="1" applyAlignment="1">
      <alignment horizontal="center" vertical="center"/>
      <protection/>
    </xf>
    <xf numFmtId="189" fontId="42" fillId="24" borderId="138" xfId="69" applyNumberFormat="1" applyFont="1" applyFill="1" applyBorder="1" applyAlignment="1">
      <alignment horizontal="center" vertical="center"/>
      <protection/>
    </xf>
    <xf numFmtId="189" fontId="42" fillId="24" borderId="31" xfId="69" applyNumberFormat="1" applyFont="1" applyFill="1" applyBorder="1" applyAlignment="1">
      <alignment horizontal="center" vertical="center"/>
      <protection/>
    </xf>
    <xf numFmtId="0" fontId="10" fillId="24" borderId="130" xfId="66" applyFont="1" applyFill="1" applyBorder="1" applyAlignment="1">
      <alignment horizontal="right" vertical="center" shrinkToFit="1"/>
      <protection/>
    </xf>
    <xf numFmtId="0" fontId="10" fillId="24" borderId="131" xfId="66" applyFont="1" applyFill="1" applyBorder="1" applyAlignment="1">
      <alignment horizontal="right" vertical="center" shrinkToFit="1"/>
      <protection/>
    </xf>
    <xf numFmtId="0" fontId="10" fillId="24" borderId="132" xfId="66" applyFont="1" applyFill="1" applyBorder="1" applyAlignment="1">
      <alignment horizontal="right" vertical="center" shrinkToFit="1"/>
      <protection/>
    </xf>
    <xf numFmtId="0" fontId="10" fillId="24" borderId="133" xfId="66" applyFont="1" applyFill="1" applyBorder="1" applyAlignment="1">
      <alignment horizontal="right" vertical="center" shrinkToFit="1"/>
      <protection/>
    </xf>
    <xf numFmtId="0" fontId="10" fillId="24" borderId="134" xfId="66" applyFont="1" applyFill="1" applyBorder="1" applyAlignment="1">
      <alignment horizontal="right" vertical="center" shrinkToFit="1"/>
      <protection/>
    </xf>
    <xf numFmtId="0" fontId="10" fillId="24" borderId="135" xfId="66" applyFont="1" applyFill="1" applyBorder="1" applyAlignment="1">
      <alignment horizontal="right" vertical="center" shrinkToFit="1"/>
      <protection/>
    </xf>
    <xf numFmtId="0" fontId="10" fillId="24" borderId="136" xfId="66" applyFont="1" applyFill="1" applyBorder="1" applyAlignment="1">
      <alignment horizontal="right" vertical="center" shrinkToFit="1"/>
      <protection/>
    </xf>
    <xf numFmtId="0" fontId="10" fillId="24" borderId="139" xfId="66" applyFont="1" applyFill="1" applyBorder="1" applyAlignment="1">
      <alignment horizontal="right" vertical="center" shrinkToFit="1"/>
      <protection/>
    </xf>
    <xf numFmtId="0" fontId="10" fillId="24" borderId="44" xfId="0" applyNumberFormat="1" applyFont="1" applyFill="1" applyBorder="1" applyAlignment="1">
      <alignment horizontal="center" vertical="center" shrinkToFit="1"/>
    </xf>
    <xf numFmtId="0" fontId="10" fillId="24" borderId="40" xfId="0" applyNumberFormat="1" applyFont="1" applyFill="1" applyBorder="1" applyAlignment="1">
      <alignment horizontal="center" vertical="center" shrinkToFit="1"/>
    </xf>
    <xf numFmtId="0" fontId="10" fillId="24" borderId="45" xfId="0" applyNumberFormat="1" applyFont="1" applyFill="1" applyBorder="1" applyAlignment="1">
      <alignment horizontal="center" vertical="center" shrinkToFit="1"/>
    </xf>
    <xf numFmtId="0" fontId="10" fillId="24" borderId="37" xfId="0" applyNumberFormat="1" applyFont="1" applyFill="1" applyBorder="1" applyAlignment="1">
      <alignment horizontal="center" vertical="center" shrinkToFit="1"/>
    </xf>
    <xf numFmtId="0" fontId="10" fillId="24" borderId="21" xfId="0" applyNumberFormat="1" applyFont="1" applyFill="1" applyBorder="1" applyAlignment="1">
      <alignment horizontal="center" vertical="center" shrinkToFit="1"/>
    </xf>
    <xf numFmtId="0" fontId="10" fillId="24" borderId="36" xfId="0" applyNumberFormat="1" applyFont="1" applyFill="1" applyBorder="1" applyAlignment="1">
      <alignment horizontal="center" vertical="center" shrinkToFit="1"/>
    </xf>
    <xf numFmtId="0" fontId="48" fillId="24" borderId="0" xfId="69" applyFont="1" applyFill="1" applyAlignment="1">
      <alignment horizontal="center" vertical="center"/>
      <protection/>
    </xf>
    <xf numFmtId="189" fontId="38" fillId="24" borderId="38" xfId="66" applyNumberFormat="1" applyFont="1" applyFill="1" applyBorder="1" applyAlignment="1">
      <alignment horizontal="center" vertical="center" shrinkToFit="1"/>
      <protection/>
    </xf>
    <xf numFmtId="189" fontId="38" fillId="24" borderId="28" xfId="66" applyNumberFormat="1" applyFont="1" applyFill="1" applyBorder="1" applyAlignment="1">
      <alignment horizontal="center" vertical="center" shrinkToFit="1"/>
      <protection/>
    </xf>
    <xf numFmtId="189" fontId="38" fillId="24" borderId="43" xfId="66" applyNumberFormat="1" applyFont="1" applyFill="1" applyBorder="1" applyAlignment="1">
      <alignment horizontal="center" vertical="center" shrinkToFit="1"/>
      <protection/>
    </xf>
    <xf numFmtId="189" fontId="38" fillId="24" borderId="20" xfId="66" applyNumberFormat="1" applyFont="1" applyFill="1" applyBorder="1" applyAlignment="1">
      <alignment horizontal="center" vertical="center" shrinkToFit="1"/>
      <protection/>
    </xf>
    <xf numFmtId="189" fontId="38" fillId="24" borderId="0" xfId="66" applyNumberFormat="1" applyFont="1" applyFill="1" applyBorder="1" applyAlignment="1">
      <alignment horizontal="center" vertical="center" shrinkToFit="1"/>
      <protection/>
    </xf>
    <xf numFmtId="189" fontId="38" fillId="24" borderId="21" xfId="66" applyNumberFormat="1" applyFont="1" applyFill="1" applyBorder="1" applyAlignment="1">
      <alignment horizontal="center" vertical="center" shrinkToFit="1"/>
      <protection/>
    </xf>
    <xf numFmtId="189" fontId="38" fillId="24" borderId="35" xfId="66" applyNumberFormat="1" applyFont="1" applyFill="1" applyBorder="1" applyAlignment="1">
      <alignment horizontal="center" vertical="center" shrinkToFit="1"/>
      <protection/>
    </xf>
    <xf numFmtId="189" fontId="38" fillId="24" borderId="13" xfId="66" applyNumberFormat="1" applyFont="1" applyFill="1" applyBorder="1" applyAlignment="1">
      <alignment horizontal="center" vertical="center" shrinkToFit="1"/>
      <protection/>
    </xf>
    <xf numFmtId="189" fontId="38" fillId="24" borderId="37" xfId="66" applyNumberFormat="1" applyFont="1" applyFill="1" applyBorder="1" applyAlignment="1">
      <alignment horizontal="center" vertical="center" shrinkToFit="1"/>
      <protection/>
    </xf>
    <xf numFmtId="0" fontId="10" fillId="24" borderId="37" xfId="66" applyNumberFormat="1" applyFont="1" applyFill="1" applyBorder="1" applyAlignment="1">
      <alignment horizontal="center" vertical="center" shrinkToFit="1"/>
      <protection/>
    </xf>
    <xf numFmtId="0" fontId="10" fillId="24" borderId="43" xfId="66" applyFont="1" applyFill="1" applyBorder="1" applyAlignment="1">
      <alignment horizontal="center" vertical="center" shrinkToFit="1"/>
      <protection/>
    </xf>
    <xf numFmtId="0" fontId="10" fillId="24" borderId="44" xfId="66" applyNumberFormat="1" applyFont="1" applyFill="1" applyBorder="1" applyAlignment="1">
      <alignment horizontal="center" vertical="center" shrinkToFit="1"/>
      <protection/>
    </xf>
    <xf numFmtId="0" fontId="10" fillId="24" borderId="101" xfId="0" applyNumberFormat="1" applyFont="1" applyFill="1" applyBorder="1" applyAlignment="1">
      <alignment horizontal="center" vertical="center" shrinkToFit="1"/>
    </xf>
    <xf numFmtId="0" fontId="10" fillId="24" borderId="44" xfId="0" applyFont="1" applyFill="1" applyBorder="1" applyAlignment="1">
      <alignment horizontal="right" vertical="center" shrinkToFit="1"/>
    </xf>
    <xf numFmtId="0" fontId="10" fillId="24" borderId="40" xfId="0" applyFont="1" applyFill="1" applyBorder="1" applyAlignment="1">
      <alignment horizontal="right" vertical="center" shrinkToFit="1"/>
    </xf>
    <xf numFmtId="0" fontId="10" fillId="24" borderId="124" xfId="0" applyFont="1" applyFill="1" applyBorder="1" applyAlignment="1">
      <alignment horizontal="right" vertical="center" shrinkToFit="1"/>
    </xf>
    <xf numFmtId="0" fontId="10" fillId="24" borderId="102" xfId="0" applyFont="1" applyFill="1" applyBorder="1" applyAlignment="1">
      <alignment horizontal="right" vertical="center" shrinkToFit="1"/>
    </xf>
    <xf numFmtId="0" fontId="10" fillId="24" borderId="126" xfId="0" applyFont="1" applyFill="1" applyBorder="1" applyAlignment="1">
      <alignment horizontal="right" vertical="center" shrinkToFit="1"/>
    </xf>
    <xf numFmtId="189" fontId="42" fillId="24" borderId="140" xfId="69" applyNumberFormat="1" applyFont="1" applyFill="1" applyBorder="1" applyAlignment="1">
      <alignment horizontal="center" vertical="center"/>
      <protection/>
    </xf>
    <xf numFmtId="189" fontId="42" fillId="24" borderId="45" xfId="69" applyNumberFormat="1" applyFont="1" applyFill="1" applyBorder="1" applyAlignment="1">
      <alignment horizontal="center" vertical="center"/>
      <protection/>
    </xf>
    <xf numFmtId="0" fontId="10" fillId="24" borderId="10" xfId="66" applyFont="1" applyFill="1" applyBorder="1" applyAlignment="1">
      <alignment horizontal="right" vertical="center" shrinkToFit="1"/>
      <protection/>
    </xf>
    <xf numFmtId="189" fontId="42" fillId="24" borderId="141" xfId="69" applyNumberFormat="1" applyFont="1" applyFill="1" applyBorder="1" applyAlignment="1">
      <alignment horizontal="center" vertical="center"/>
      <protection/>
    </xf>
    <xf numFmtId="189" fontId="42" fillId="24" borderId="27" xfId="69" applyNumberFormat="1" applyFont="1" applyFill="1" applyBorder="1" applyAlignment="1">
      <alignment horizontal="center" vertical="center"/>
      <protection/>
    </xf>
    <xf numFmtId="189" fontId="42" fillId="24" borderId="142" xfId="69" applyNumberFormat="1" applyFont="1" applyFill="1" applyBorder="1" applyAlignment="1">
      <alignment horizontal="center" vertical="center"/>
      <protection/>
    </xf>
    <xf numFmtId="0" fontId="10" fillId="24" borderId="26" xfId="66" applyFont="1" applyFill="1" applyBorder="1" applyAlignment="1">
      <alignment horizontal="center" vertical="center" shrinkToFit="1"/>
      <protection/>
    </xf>
    <xf numFmtId="38" fontId="30" fillId="24" borderId="0" xfId="69" applyNumberFormat="1" applyFont="1" applyFill="1" applyBorder="1" applyAlignment="1">
      <alignment horizontal="center" vertical="center" shrinkToFit="1"/>
      <protection/>
    </xf>
    <xf numFmtId="38" fontId="30" fillId="24" borderId="0" xfId="69" applyNumberFormat="1" applyFont="1" applyFill="1" applyBorder="1" applyAlignment="1">
      <alignment horizontal="center" vertical="center"/>
      <protection/>
    </xf>
    <xf numFmtId="0" fontId="10" fillId="24" borderId="45" xfId="0" applyFont="1" applyFill="1" applyBorder="1" applyAlignment="1">
      <alignment horizontal="right" vertical="center" shrinkToFit="1"/>
    </xf>
    <xf numFmtId="0" fontId="10" fillId="24" borderId="13" xfId="0" applyNumberFormat="1" applyFont="1" applyFill="1" applyBorder="1" applyAlignment="1">
      <alignment horizontal="center" vertical="center" shrinkToFit="1"/>
    </xf>
    <xf numFmtId="0" fontId="10" fillId="24" borderId="31" xfId="0" applyNumberFormat="1" applyFont="1" applyFill="1" applyBorder="1" applyAlignment="1">
      <alignment horizontal="center" vertical="center" shrinkToFit="1"/>
    </xf>
    <xf numFmtId="0" fontId="10" fillId="24" borderId="139" xfId="0" applyFont="1" applyFill="1" applyBorder="1" applyAlignment="1">
      <alignment horizontal="right" vertical="center" shrinkToFit="1"/>
    </xf>
    <xf numFmtId="0" fontId="10" fillId="24" borderId="16" xfId="0" applyFont="1" applyFill="1" applyBorder="1" applyAlignment="1">
      <alignment horizontal="center" shrinkToFit="1"/>
    </xf>
    <xf numFmtId="0" fontId="10" fillId="24" borderId="14" xfId="0" applyFont="1" applyFill="1" applyBorder="1" applyAlignment="1">
      <alignment horizontal="center" shrinkToFit="1"/>
    </xf>
    <xf numFmtId="189" fontId="9" fillId="24" borderId="38" xfId="0" applyNumberFormat="1" applyFont="1" applyFill="1" applyBorder="1" applyAlignment="1">
      <alignment horizontal="center" vertical="center" shrinkToFit="1"/>
    </xf>
    <xf numFmtId="189" fontId="9" fillId="24" borderId="28" xfId="0" applyNumberFormat="1" applyFont="1" applyFill="1" applyBorder="1" applyAlignment="1">
      <alignment horizontal="center" vertical="center" shrinkToFit="1"/>
    </xf>
    <xf numFmtId="189" fontId="9" fillId="24" borderId="43" xfId="0" applyNumberFormat="1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shrinkToFit="1"/>
    </xf>
    <xf numFmtId="0" fontId="10" fillId="24" borderId="11" xfId="0" applyFont="1" applyFill="1" applyBorder="1" applyAlignment="1">
      <alignment horizontal="center" shrinkToFit="1"/>
    </xf>
    <xf numFmtId="0" fontId="10" fillId="24" borderId="12" xfId="0" applyFont="1" applyFill="1" applyBorder="1" applyAlignment="1">
      <alignment horizontal="center" shrinkToFit="1"/>
    </xf>
    <xf numFmtId="0" fontId="10" fillId="24" borderId="15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44" xfId="0" applyFont="1" applyFill="1" applyBorder="1" applyAlignment="1">
      <alignment horizontal="center" vertical="center" shrinkToFit="1"/>
    </xf>
    <xf numFmtId="0" fontId="10" fillId="24" borderId="40" xfId="0" applyFont="1" applyFill="1" applyBorder="1" applyAlignment="1">
      <alignment horizontal="center" vertical="center" shrinkToFit="1"/>
    </xf>
    <xf numFmtId="0" fontId="10" fillId="24" borderId="45" xfId="0" applyFont="1" applyFill="1" applyBorder="1" applyAlignment="1">
      <alignment horizontal="center" vertical="center" shrinkToFit="1"/>
    </xf>
    <xf numFmtId="0" fontId="10" fillId="24" borderId="43" xfId="0" applyNumberFormat="1" applyFont="1" applyFill="1" applyBorder="1" applyAlignment="1">
      <alignment horizontal="center" vertical="center" shrinkToFit="1"/>
    </xf>
    <xf numFmtId="0" fontId="10" fillId="24" borderId="127" xfId="0" applyFont="1" applyFill="1" applyBorder="1" applyAlignment="1">
      <alignment horizontal="right" vertical="center" shrinkToFit="1"/>
    </xf>
    <xf numFmtId="0" fontId="10" fillId="24" borderId="128" xfId="0" applyFont="1" applyFill="1" applyBorder="1" applyAlignment="1">
      <alignment horizontal="right" vertical="center" shrinkToFit="1"/>
    </xf>
    <xf numFmtId="0" fontId="10" fillId="24" borderId="129" xfId="0" applyFont="1" applyFill="1" applyBorder="1" applyAlignment="1">
      <alignment horizontal="right" vertical="center" shrinkToFit="1"/>
    </xf>
    <xf numFmtId="0" fontId="31" fillId="24" borderId="143" xfId="69" applyFont="1" applyFill="1" applyBorder="1" applyAlignment="1">
      <alignment horizontal="left"/>
      <protection/>
    </xf>
    <xf numFmtId="0" fontId="10" fillId="24" borderId="25" xfId="66" applyFont="1" applyFill="1" applyBorder="1" applyAlignment="1">
      <alignment horizontal="center" vertical="center"/>
      <protection/>
    </xf>
    <xf numFmtId="0" fontId="10" fillId="24" borderId="10" xfId="66" applyFont="1" applyFill="1" applyBorder="1" applyAlignment="1">
      <alignment horizontal="center" vertical="center"/>
      <protection/>
    </xf>
    <xf numFmtId="0" fontId="10" fillId="24" borderId="26" xfId="66" applyFont="1" applyFill="1" applyBorder="1" applyAlignment="1">
      <alignment horizontal="center" vertical="center"/>
      <protection/>
    </xf>
    <xf numFmtId="0" fontId="30" fillId="24" borderId="144" xfId="69" applyFont="1" applyFill="1" applyBorder="1" applyAlignment="1">
      <alignment vertical="center" shrinkToFit="1"/>
      <protection/>
    </xf>
    <xf numFmtId="38" fontId="30" fillId="24" borderId="145" xfId="51" applyFont="1" applyFill="1" applyBorder="1" applyAlignment="1">
      <alignment vertical="center" shrinkToFit="1"/>
    </xf>
    <xf numFmtId="0" fontId="10" fillId="24" borderId="144" xfId="0" applyFont="1" applyFill="1" applyBorder="1" applyAlignment="1">
      <alignment horizontal="right" vertical="center" shrinkToFit="1"/>
    </xf>
    <xf numFmtId="188" fontId="10" fillId="24" borderId="146" xfId="0" applyNumberFormat="1" applyFont="1" applyFill="1" applyBorder="1" applyAlignment="1">
      <alignment horizontal="right" vertical="center" shrinkToFit="1"/>
    </xf>
    <xf numFmtId="0" fontId="10" fillId="24" borderId="146" xfId="0" applyFont="1" applyFill="1" applyBorder="1" applyAlignment="1">
      <alignment horizontal="right" vertical="center" shrinkToFit="1"/>
    </xf>
    <xf numFmtId="0" fontId="10" fillId="24" borderId="147" xfId="0" applyFont="1" applyFill="1" applyBorder="1" applyAlignment="1">
      <alignment horizontal="right" vertical="center" shrinkToFit="1"/>
    </xf>
    <xf numFmtId="0" fontId="10" fillId="24" borderId="148" xfId="0" applyFont="1" applyFill="1" applyBorder="1" applyAlignment="1">
      <alignment horizontal="right" vertical="center" shrinkToFit="1"/>
    </xf>
    <xf numFmtId="0" fontId="10" fillId="24" borderId="148" xfId="0" applyFont="1" applyFill="1" applyBorder="1" applyAlignment="1">
      <alignment horizontal="right" vertical="center" shrinkToFit="1"/>
    </xf>
    <xf numFmtId="0" fontId="10" fillId="24" borderId="146" xfId="0" applyFont="1" applyFill="1" applyBorder="1" applyAlignment="1">
      <alignment horizontal="right" vertical="center" shrinkToFit="1"/>
    </xf>
    <xf numFmtId="0" fontId="10" fillId="24" borderId="145" xfId="0" applyFont="1" applyFill="1" applyBorder="1" applyAlignment="1">
      <alignment horizontal="right" vertical="center" shrinkToFit="1"/>
    </xf>
    <xf numFmtId="189" fontId="38" fillId="24" borderId="144" xfId="0" applyNumberFormat="1" applyFont="1" applyFill="1" applyBorder="1" applyAlignment="1">
      <alignment horizontal="center" vertical="center" shrinkToFit="1"/>
    </xf>
    <xf numFmtId="189" fontId="38" fillId="24" borderId="146" xfId="0" applyNumberFormat="1" applyFont="1" applyFill="1" applyBorder="1" applyAlignment="1">
      <alignment horizontal="center" vertical="center" shrinkToFit="1"/>
    </xf>
    <xf numFmtId="189" fontId="38" fillId="24" borderId="145" xfId="0" applyNumberFormat="1" applyFont="1" applyFill="1" applyBorder="1" applyAlignment="1">
      <alignment horizontal="center" vertical="center" shrinkToFit="1"/>
    </xf>
    <xf numFmtId="0" fontId="30" fillId="24" borderId="149" xfId="69" applyFont="1" applyFill="1" applyBorder="1" applyAlignment="1">
      <alignment vertical="center" shrinkToFit="1"/>
      <protection/>
    </xf>
    <xf numFmtId="38" fontId="30" fillId="24" borderId="150" xfId="51" applyFont="1" applyFill="1" applyBorder="1" applyAlignment="1">
      <alignment vertical="center" shrinkToFit="1"/>
    </xf>
    <xf numFmtId="0" fontId="10" fillId="24" borderId="149" xfId="0" applyFont="1" applyFill="1" applyBorder="1" applyAlignment="1">
      <alignment horizontal="right" vertical="center" shrinkToFit="1"/>
    </xf>
    <xf numFmtId="188" fontId="10" fillId="24" borderId="151" xfId="0" applyNumberFormat="1" applyFont="1" applyFill="1" applyBorder="1" applyAlignment="1">
      <alignment horizontal="right" vertical="center" shrinkToFit="1"/>
    </xf>
    <xf numFmtId="0" fontId="10" fillId="24" borderId="151" xfId="0" applyFont="1" applyFill="1" applyBorder="1" applyAlignment="1">
      <alignment horizontal="right" vertical="center" shrinkToFit="1"/>
    </xf>
    <xf numFmtId="0" fontId="10" fillId="24" borderId="152" xfId="0" applyFont="1" applyFill="1" applyBorder="1" applyAlignment="1">
      <alignment horizontal="right" vertical="center" shrinkToFit="1"/>
    </xf>
    <xf numFmtId="0" fontId="10" fillId="24" borderId="153" xfId="0" applyFont="1" applyFill="1" applyBorder="1" applyAlignment="1">
      <alignment horizontal="right" vertical="center" shrinkToFit="1"/>
    </xf>
    <xf numFmtId="0" fontId="10" fillId="24" borderId="153" xfId="0" applyFont="1" applyFill="1" applyBorder="1" applyAlignment="1">
      <alignment horizontal="right" vertical="center" shrinkToFit="1"/>
    </xf>
    <xf numFmtId="0" fontId="10" fillId="24" borderId="151" xfId="0" applyFont="1" applyFill="1" applyBorder="1" applyAlignment="1">
      <alignment horizontal="right" vertical="center" shrinkToFit="1"/>
    </xf>
    <xf numFmtId="0" fontId="10" fillId="24" borderId="150" xfId="0" applyFont="1" applyFill="1" applyBorder="1" applyAlignment="1">
      <alignment horizontal="right" vertical="center" shrinkToFit="1"/>
    </xf>
    <xf numFmtId="189" fontId="38" fillId="24" borderId="149" xfId="0" applyNumberFormat="1" applyFont="1" applyFill="1" applyBorder="1" applyAlignment="1">
      <alignment horizontal="center" vertical="center" shrinkToFit="1"/>
    </xf>
    <xf numFmtId="189" fontId="38" fillId="24" borderId="151" xfId="0" applyNumberFormat="1" applyFont="1" applyFill="1" applyBorder="1" applyAlignment="1">
      <alignment horizontal="center" vertical="center" shrinkToFit="1"/>
    </xf>
    <xf numFmtId="189" fontId="38" fillId="24" borderId="150" xfId="0" applyNumberFormat="1" applyFont="1" applyFill="1" applyBorder="1" applyAlignment="1">
      <alignment horizontal="center" vertical="center" shrinkToFit="1"/>
    </xf>
    <xf numFmtId="0" fontId="50" fillId="24" borderId="154" xfId="69" applyFont="1" applyFill="1" applyBorder="1" applyAlignment="1">
      <alignment vertical="center" shrinkToFit="1"/>
      <protection/>
    </xf>
    <xf numFmtId="38" fontId="30" fillId="24" borderId="155" xfId="51" applyFont="1" applyFill="1" applyBorder="1" applyAlignment="1">
      <alignment horizontal="center" vertical="center" shrinkToFit="1"/>
    </xf>
    <xf numFmtId="0" fontId="10" fillId="24" borderId="154" xfId="0" applyFont="1" applyFill="1" applyBorder="1" applyAlignment="1">
      <alignment horizontal="right" vertical="center" shrinkToFit="1"/>
    </xf>
    <xf numFmtId="188" fontId="10" fillId="24" borderId="156" xfId="0" applyNumberFormat="1" applyFont="1" applyFill="1" applyBorder="1" applyAlignment="1">
      <alignment horizontal="right" vertical="center" shrinkToFit="1"/>
    </xf>
    <xf numFmtId="0" fontId="10" fillId="24" borderId="156" xfId="0" applyFont="1" applyFill="1" applyBorder="1" applyAlignment="1">
      <alignment horizontal="right" vertical="center" shrinkToFit="1"/>
    </xf>
    <xf numFmtId="0" fontId="10" fillId="24" borderId="157" xfId="0" applyFont="1" applyFill="1" applyBorder="1" applyAlignment="1">
      <alignment horizontal="right" vertical="center" shrinkToFit="1"/>
    </xf>
    <xf numFmtId="0" fontId="10" fillId="24" borderId="158" xfId="0" applyFont="1" applyFill="1" applyBorder="1" applyAlignment="1">
      <alignment horizontal="right" vertical="center" shrinkToFit="1"/>
    </xf>
    <xf numFmtId="0" fontId="10" fillId="24" borderId="158" xfId="0" applyFont="1" applyFill="1" applyBorder="1" applyAlignment="1">
      <alignment horizontal="right" vertical="center" shrinkToFit="1"/>
    </xf>
    <xf numFmtId="0" fontId="10" fillId="24" borderId="156" xfId="0" applyFont="1" applyFill="1" applyBorder="1" applyAlignment="1">
      <alignment horizontal="right" vertical="center" shrinkToFit="1"/>
    </xf>
    <xf numFmtId="0" fontId="10" fillId="24" borderId="155" xfId="0" applyFont="1" applyFill="1" applyBorder="1" applyAlignment="1">
      <alignment horizontal="right" vertical="center" shrinkToFit="1"/>
    </xf>
    <xf numFmtId="38" fontId="37" fillId="24" borderId="154" xfId="49" applyFont="1" applyFill="1" applyBorder="1" applyAlignment="1">
      <alignment horizontal="right" vertical="center" shrinkToFit="1"/>
    </xf>
    <xf numFmtId="38" fontId="37" fillId="24" borderId="156" xfId="49" applyFont="1" applyFill="1" applyBorder="1" applyAlignment="1">
      <alignment horizontal="right" vertical="center" shrinkToFit="1"/>
    </xf>
    <xf numFmtId="38" fontId="37" fillId="24" borderId="155" xfId="49" applyFont="1" applyFill="1" applyBorder="1" applyAlignment="1">
      <alignment horizontal="right" vertical="center" shrinkToFit="1"/>
    </xf>
    <xf numFmtId="0" fontId="13" fillId="25" borderId="0" xfId="69" applyFont="1" applyFill="1" applyAlignment="1">
      <alignment vertical="center"/>
      <protection/>
    </xf>
    <xf numFmtId="0" fontId="42" fillId="25" borderId="0" xfId="69" applyFont="1" applyFill="1" applyAlignment="1">
      <alignment vertical="center"/>
      <protection/>
    </xf>
    <xf numFmtId="0" fontId="36" fillId="25" borderId="0" xfId="69" applyFont="1" applyFill="1" applyAlignment="1">
      <alignment vertical="center"/>
      <protection/>
    </xf>
    <xf numFmtId="0" fontId="35" fillId="25" borderId="0" xfId="69" applyFont="1" applyFill="1" applyAlignment="1">
      <alignment vertical="center"/>
      <protection/>
    </xf>
    <xf numFmtId="0" fontId="32" fillId="25" borderId="0" xfId="69" applyFont="1" applyFill="1" applyAlignment="1">
      <alignment vertical="center"/>
      <protection/>
    </xf>
    <xf numFmtId="0" fontId="33" fillId="25" borderId="0" xfId="69" applyFont="1" applyFill="1" applyAlignment="1">
      <alignment vertical="center"/>
      <protection/>
    </xf>
    <xf numFmtId="0" fontId="51" fillId="25" borderId="0" xfId="69" applyFont="1" applyFill="1" applyAlignment="1">
      <alignment vertical="center"/>
      <protection/>
    </xf>
    <xf numFmtId="0" fontId="45" fillId="25" borderId="0" xfId="69" applyFont="1" applyFill="1" applyAlignment="1">
      <alignment vertical="center"/>
      <protection/>
    </xf>
    <xf numFmtId="0" fontId="9" fillId="25" borderId="0" xfId="66" applyFont="1" applyFill="1" applyAlignment="1">
      <alignment vertical="center"/>
      <protection/>
    </xf>
    <xf numFmtId="0" fontId="30" fillId="25" borderId="159" xfId="0" applyFont="1" applyFill="1" applyBorder="1" applyAlignment="1">
      <alignment horizontal="center" shrinkToFit="1"/>
    </xf>
    <xf numFmtId="0" fontId="37" fillId="25" borderId="0" xfId="66" applyFont="1" applyFill="1" applyAlignment="1">
      <alignment vertical="center"/>
      <protection/>
    </xf>
    <xf numFmtId="0" fontId="13" fillId="25" borderId="31" xfId="0" applyNumberFormat="1" applyFont="1" applyFill="1" applyBorder="1" applyAlignment="1">
      <alignment/>
    </xf>
    <xf numFmtId="0" fontId="13" fillId="25" borderId="0" xfId="0" applyNumberFormat="1" applyFont="1" applyFill="1" applyBorder="1" applyAlignment="1">
      <alignment/>
    </xf>
    <xf numFmtId="0" fontId="52" fillId="26" borderId="118" xfId="0" applyNumberFormat="1" applyFont="1" applyFill="1" applyBorder="1" applyAlignment="1">
      <alignment horizontal="center" vertical="center" shrinkToFit="1"/>
    </xf>
    <xf numFmtId="38" fontId="52" fillId="26" borderId="122" xfId="0" applyNumberFormat="1" applyFont="1" applyFill="1" applyBorder="1" applyAlignment="1">
      <alignment horizontal="center" vertical="center" shrinkToFit="1"/>
    </xf>
    <xf numFmtId="0" fontId="30" fillId="25" borderId="0" xfId="0" applyNumberFormat="1" applyFont="1" applyFill="1" applyBorder="1" applyAlignment="1">
      <alignment horizontal="center" vertical="center" shrinkToFit="1"/>
    </xf>
    <xf numFmtId="38" fontId="43" fillId="26" borderId="118" xfId="0" applyNumberFormat="1" applyFont="1" applyFill="1" applyBorder="1" applyAlignment="1">
      <alignment horizontal="center" vertical="center" shrinkToFit="1"/>
    </xf>
    <xf numFmtId="38" fontId="43" fillId="26" borderId="119" xfId="0" applyNumberFormat="1" applyFont="1" applyFill="1" applyBorder="1" applyAlignment="1">
      <alignment horizontal="center" vertical="center" shrinkToFit="1"/>
    </xf>
    <xf numFmtId="38" fontId="43" fillId="26" borderId="122" xfId="0" applyNumberFormat="1" applyFont="1" applyFill="1" applyBorder="1" applyAlignment="1">
      <alignment horizontal="center" vertical="center" shrinkToFit="1"/>
    </xf>
    <xf numFmtId="38" fontId="43" fillId="25" borderId="0" xfId="0" applyNumberFormat="1" applyFont="1" applyFill="1" applyBorder="1" applyAlignment="1">
      <alignment horizontal="center" vertical="center" shrinkToFit="1"/>
    </xf>
    <xf numFmtId="0" fontId="43" fillId="25" borderId="0" xfId="0" applyNumberFormat="1" applyFont="1" applyFill="1" applyBorder="1" applyAlignment="1">
      <alignment horizontal="center" vertical="center" shrinkToFit="1"/>
    </xf>
    <xf numFmtId="38" fontId="43" fillId="26" borderId="119" xfId="0" applyNumberFormat="1" applyFont="1" applyFill="1" applyBorder="1" applyAlignment="1">
      <alignment horizontal="center" vertical="center" shrinkToFit="1"/>
    </xf>
    <xf numFmtId="0" fontId="52" fillId="26" borderId="120" xfId="0" applyNumberFormat="1" applyFont="1" applyFill="1" applyBorder="1" applyAlignment="1">
      <alignment horizontal="center" vertical="center" shrinkToFit="1"/>
    </xf>
    <xf numFmtId="38" fontId="52" fillId="26" borderId="123" xfId="0" applyNumberFormat="1" applyFont="1" applyFill="1" applyBorder="1" applyAlignment="1">
      <alignment horizontal="center" vertical="center" shrinkToFit="1"/>
    </xf>
    <xf numFmtId="38" fontId="43" fillId="26" borderId="120" xfId="0" applyNumberFormat="1" applyFont="1" applyFill="1" applyBorder="1" applyAlignment="1">
      <alignment horizontal="center" vertical="center" shrinkToFit="1"/>
    </xf>
    <xf numFmtId="38" fontId="43" fillId="26" borderId="121" xfId="0" applyNumberFormat="1" applyFont="1" applyFill="1" applyBorder="1" applyAlignment="1">
      <alignment horizontal="center" vertical="center" shrinkToFit="1"/>
    </xf>
    <xf numFmtId="38" fontId="43" fillId="26" borderId="123" xfId="0" applyNumberFormat="1" applyFont="1" applyFill="1" applyBorder="1" applyAlignment="1">
      <alignment horizontal="center" vertical="center" shrinkToFit="1"/>
    </xf>
    <xf numFmtId="38" fontId="43" fillId="26" borderId="121" xfId="0" applyNumberFormat="1" applyFont="1" applyFill="1" applyBorder="1" applyAlignment="1">
      <alignment horizontal="center" vertical="center" shrinkToFit="1"/>
    </xf>
    <xf numFmtId="0" fontId="30" fillId="25" borderId="31" xfId="0" applyNumberFormat="1" applyFont="1" applyFill="1" applyBorder="1" applyAlignment="1">
      <alignment/>
    </xf>
    <xf numFmtId="0" fontId="30" fillId="25" borderId="0" xfId="0" applyNumberFormat="1" applyFont="1" applyFill="1" applyBorder="1" applyAlignment="1">
      <alignment/>
    </xf>
    <xf numFmtId="0" fontId="52" fillId="27" borderId="118" xfId="0" applyNumberFormat="1" applyFont="1" applyFill="1" applyBorder="1" applyAlignment="1">
      <alignment horizontal="center" vertical="center" shrinkToFit="1"/>
    </xf>
    <xf numFmtId="38" fontId="52" fillId="27" borderId="122" xfId="0" applyNumberFormat="1" applyFont="1" applyFill="1" applyBorder="1" applyAlignment="1">
      <alignment horizontal="center" vertical="center" shrinkToFit="1"/>
    </xf>
    <xf numFmtId="38" fontId="43" fillId="27" borderId="118" xfId="0" applyNumberFormat="1" applyFont="1" applyFill="1" applyBorder="1" applyAlignment="1">
      <alignment horizontal="center" vertical="center" shrinkToFit="1"/>
    </xf>
    <xf numFmtId="38" fontId="43" fillId="27" borderId="119" xfId="0" applyNumberFormat="1" applyFont="1" applyFill="1" applyBorder="1" applyAlignment="1">
      <alignment horizontal="center" vertical="center" shrinkToFit="1"/>
    </xf>
    <xf numFmtId="38" fontId="43" fillId="27" borderId="122" xfId="0" applyNumberFormat="1" applyFont="1" applyFill="1" applyBorder="1" applyAlignment="1">
      <alignment horizontal="center" vertical="center" shrinkToFit="1"/>
    </xf>
    <xf numFmtId="38" fontId="43" fillId="27" borderId="119" xfId="0" applyNumberFormat="1" applyFont="1" applyFill="1" applyBorder="1" applyAlignment="1">
      <alignment horizontal="center" vertical="center" shrinkToFit="1"/>
    </xf>
    <xf numFmtId="0" fontId="52" fillId="27" borderId="120" xfId="0" applyNumberFormat="1" applyFont="1" applyFill="1" applyBorder="1" applyAlignment="1">
      <alignment horizontal="center" vertical="center" shrinkToFit="1"/>
    </xf>
    <xf numFmtId="38" fontId="52" fillId="27" borderId="123" xfId="0" applyNumberFormat="1" applyFont="1" applyFill="1" applyBorder="1" applyAlignment="1">
      <alignment horizontal="center" vertical="center" shrinkToFit="1"/>
    </xf>
    <xf numFmtId="38" fontId="43" fillId="27" borderId="120" xfId="0" applyNumberFormat="1" applyFont="1" applyFill="1" applyBorder="1" applyAlignment="1">
      <alignment horizontal="center" vertical="center" shrinkToFit="1"/>
    </xf>
    <xf numFmtId="38" fontId="43" fillId="27" borderId="121" xfId="0" applyNumberFormat="1" applyFont="1" applyFill="1" applyBorder="1" applyAlignment="1">
      <alignment horizontal="center" vertical="center" shrinkToFit="1"/>
    </xf>
    <xf numFmtId="38" fontId="43" fillId="27" borderId="123" xfId="0" applyNumberFormat="1" applyFont="1" applyFill="1" applyBorder="1" applyAlignment="1">
      <alignment horizontal="center" vertical="center" shrinkToFit="1"/>
    </xf>
    <xf numFmtId="38" fontId="43" fillId="27" borderId="121" xfId="0" applyNumberFormat="1" applyFont="1" applyFill="1" applyBorder="1" applyAlignment="1">
      <alignment horizontal="center" vertical="center" shrinkToFit="1"/>
    </xf>
    <xf numFmtId="0" fontId="13" fillId="24" borderId="119" xfId="69" applyFont="1" applyFill="1" applyBorder="1" applyAlignment="1">
      <alignment horizontal="center" vertical="center" shrinkToFit="1"/>
      <protection/>
    </xf>
    <xf numFmtId="0" fontId="13" fillId="24" borderId="122" xfId="69" applyFont="1" applyFill="1" applyBorder="1" applyAlignment="1">
      <alignment horizontal="center" vertical="center" shrinkToFit="1"/>
      <protection/>
    </xf>
    <xf numFmtId="0" fontId="13" fillId="24" borderId="123" xfId="69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2 2" xfId="66"/>
    <cellStyle name="標準 2 2 3" xfId="67"/>
    <cellStyle name="標準 2_15tyuuouopunpannfuretto" xfId="68"/>
    <cellStyle name="標準 3" xfId="69"/>
    <cellStyle name="標準 4" xfId="70"/>
    <cellStyle name="標準 5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69"/>
  <sheetViews>
    <sheetView tabSelected="1" view="pageBreakPreview" zoomScaleNormal="133" zoomScaleSheetLayoutView="100" zoomScalePageLayoutView="0" workbookViewId="0" topLeftCell="A1">
      <selection activeCell="C1" sqref="C1"/>
    </sheetView>
  </sheetViews>
  <sheetFormatPr defaultColWidth="8.796875" defaultRowHeight="9" customHeight="1"/>
  <cols>
    <col min="1" max="1" width="2" style="72" customWidth="1"/>
    <col min="2" max="2" width="1.69921875" style="72" customWidth="1"/>
    <col min="3" max="3" width="10.69921875" style="72" customWidth="1"/>
    <col min="4" max="4" width="11.59765625" style="72" customWidth="1"/>
    <col min="5" max="25" width="1.59765625" style="72" customWidth="1"/>
    <col min="26" max="32" width="1.59765625" style="73" customWidth="1"/>
    <col min="33" max="38" width="1.203125" style="72" customWidth="1"/>
    <col min="39" max="39" width="10.69921875" style="72" customWidth="1"/>
    <col min="40" max="40" width="11.59765625" style="72" customWidth="1"/>
    <col min="41" max="64" width="1.59765625" style="72" customWidth="1"/>
    <col min="65" max="68" width="1.203125" style="72" customWidth="1"/>
    <col min="69" max="88" width="1.59765625" style="72" customWidth="1"/>
    <col min="89" max="16384" width="9" style="72" customWidth="1"/>
  </cols>
  <sheetData>
    <row r="1" spans="1:49" ht="16.5" customHeight="1">
      <c r="A1" s="620"/>
      <c r="B1" s="620"/>
      <c r="C1" s="621" t="s">
        <v>382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3"/>
      <c r="Q1" s="623"/>
      <c r="R1" s="623"/>
      <c r="S1" s="624"/>
      <c r="T1" s="624"/>
      <c r="U1" s="624"/>
      <c r="V1" s="624"/>
      <c r="W1" s="624"/>
      <c r="X1" s="624"/>
      <c r="Y1" s="624"/>
      <c r="Z1" s="624"/>
      <c r="AA1" s="625"/>
      <c r="AB1" s="625"/>
      <c r="AC1" s="625"/>
      <c r="AD1" s="625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</row>
    <row r="2" s="626" customFormat="1" ht="6.75" customHeight="1"/>
    <row r="3" s="626" customFormat="1" ht="16.5" customHeight="1">
      <c r="C3" s="627" t="s">
        <v>361</v>
      </c>
    </row>
    <row r="4" spans="3:54" s="628" customFormat="1" ht="13.5" customHeight="1">
      <c r="C4" s="631" t="s">
        <v>362</v>
      </c>
      <c r="D4" s="631"/>
      <c r="E4" s="632"/>
      <c r="F4" s="632"/>
      <c r="G4" s="631" t="s">
        <v>363</v>
      </c>
      <c r="H4" s="631"/>
      <c r="I4" s="631"/>
      <c r="J4" s="631"/>
      <c r="K4" s="631"/>
      <c r="L4" s="631"/>
      <c r="M4" s="631"/>
      <c r="N4" s="631"/>
      <c r="O4" s="631"/>
      <c r="P4" s="631"/>
      <c r="Q4" s="632"/>
      <c r="R4" s="631"/>
      <c r="S4" s="631"/>
      <c r="T4" s="632"/>
      <c r="U4" s="632"/>
      <c r="V4" s="631" t="s">
        <v>364</v>
      </c>
      <c r="W4" s="631"/>
      <c r="X4" s="631"/>
      <c r="Y4" s="631"/>
      <c r="Z4" s="631"/>
      <c r="AA4" s="631"/>
      <c r="AB4" s="631"/>
      <c r="AC4" s="631"/>
      <c r="AD4" s="631"/>
      <c r="AE4" s="631"/>
      <c r="AF4" s="632"/>
      <c r="AG4" s="631"/>
      <c r="AH4" s="631"/>
      <c r="AI4" s="632"/>
      <c r="AJ4" s="632"/>
      <c r="AK4" s="632"/>
      <c r="AL4" s="631" t="s">
        <v>365</v>
      </c>
      <c r="AM4" s="632"/>
      <c r="AN4" s="631"/>
      <c r="AO4" s="632"/>
      <c r="AP4" s="631" t="s">
        <v>366</v>
      </c>
      <c r="AQ4" s="631"/>
      <c r="AR4" s="631"/>
      <c r="AS4" s="631"/>
      <c r="AT4" s="631"/>
      <c r="AU4" s="631"/>
      <c r="AV4" s="631"/>
      <c r="AW4" s="632"/>
      <c r="AX4" s="631"/>
      <c r="AY4" s="631"/>
      <c r="AZ4" s="631"/>
      <c r="BA4" s="631"/>
      <c r="BB4" s="632"/>
    </row>
    <row r="5" spans="3:54" s="628" customFormat="1" ht="16.5" customHeight="1">
      <c r="C5" s="633" t="s">
        <v>383</v>
      </c>
      <c r="D5" s="634" t="s">
        <v>88</v>
      </c>
      <c r="E5" s="635"/>
      <c r="F5" s="635"/>
      <c r="G5" s="636" t="s">
        <v>384</v>
      </c>
      <c r="H5" s="637"/>
      <c r="I5" s="637"/>
      <c r="J5" s="637"/>
      <c r="K5" s="637"/>
      <c r="L5" s="637"/>
      <c r="M5" s="637" t="s">
        <v>252</v>
      </c>
      <c r="N5" s="637"/>
      <c r="O5" s="637"/>
      <c r="P5" s="637"/>
      <c r="Q5" s="637"/>
      <c r="R5" s="637"/>
      <c r="S5" s="638"/>
      <c r="T5" s="639"/>
      <c r="U5" s="639"/>
      <c r="V5" s="636" t="s">
        <v>385</v>
      </c>
      <c r="W5" s="637"/>
      <c r="X5" s="637"/>
      <c r="Y5" s="637"/>
      <c r="Z5" s="637"/>
      <c r="AA5" s="637"/>
      <c r="AB5" s="637" t="s">
        <v>149</v>
      </c>
      <c r="AC5" s="637"/>
      <c r="AD5" s="637"/>
      <c r="AE5" s="637"/>
      <c r="AF5" s="637"/>
      <c r="AG5" s="637"/>
      <c r="AH5" s="638"/>
      <c r="AI5" s="640"/>
      <c r="AJ5" s="640"/>
      <c r="AK5" s="640"/>
      <c r="AL5" s="636" t="s">
        <v>386</v>
      </c>
      <c r="AM5" s="637"/>
      <c r="AN5" s="641" t="s">
        <v>387</v>
      </c>
      <c r="AO5" s="629"/>
      <c r="AP5" s="636" t="s">
        <v>388</v>
      </c>
      <c r="AQ5" s="637"/>
      <c r="AR5" s="637"/>
      <c r="AS5" s="637"/>
      <c r="AT5" s="637"/>
      <c r="AU5" s="637"/>
      <c r="AV5" s="637" t="s">
        <v>170</v>
      </c>
      <c r="AW5" s="637"/>
      <c r="AX5" s="637"/>
      <c r="AY5" s="637"/>
      <c r="AZ5" s="637"/>
      <c r="BA5" s="637"/>
      <c r="BB5" s="638"/>
    </row>
    <row r="6" spans="3:54" s="628" customFormat="1" ht="16.5" customHeight="1">
      <c r="C6" s="642" t="s">
        <v>389</v>
      </c>
      <c r="D6" s="643" t="s">
        <v>128</v>
      </c>
      <c r="E6" s="635"/>
      <c r="F6" s="635"/>
      <c r="G6" s="644" t="s">
        <v>390</v>
      </c>
      <c r="H6" s="645"/>
      <c r="I6" s="645"/>
      <c r="J6" s="645"/>
      <c r="K6" s="645"/>
      <c r="L6" s="645"/>
      <c r="M6" s="645" t="s">
        <v>252</v>
      </c>
      <c r="N6" s="645"/>
      <c r="O6" s="645"/>
      <c r="P6" s="645"/>
      <c r="Q6" s="645"/>
      <c r="R6" s="645"/>
      <c r="S6" s="646"/>
      <c r="T6" s="639"/>
      <c r="U6" s="639"/>
      <c r="V6" s="644" t="s">
        <v>391</v>
      </c>
      <c r="W6" s="645"/>
      <c r="X6" s="645"/>
      <c r="Y6" s="645"/>
      <c r="Z6" s="645"/>
      <c r="AA6" s="645"/>
      <c r="AB6" s="645" t="s">
        <v>149</v>
      </c>
      <c r="AC6" s="645"/>
      <c r="AD6" s="645"/>
      <c r="AE6" s="645"/>
      <c r="AF6" s="645"/>
      <c r="AG6" s="645"/>
      <c r="AH6" s="646"/>
      <c r="AI6" s="640"/>
      <c r="AJ6" s="640"/>
      <c r="AK6" s="640"/>
      <c r="AL6" s="644" t="s">
        <v>392</v>
      </c>
      <c r="AM6" s="645"/>
      <c r="AN6" s="647" t="s">
        <v>393</v>
      </c>
      <c r="AO6" s="629"/>
      <c r="AP6" s="644" t="s">
        <v>394</v>
      </c>
      <c r="AQ6" s="645"/>
      <c r="AR6" s="645"/>
      <c r="AS6" s="645"/>
      <c r="AT6" s="645"/>
      <c r="AU6" s="645"/>
      <c r="AV6" s="645" t="s">
        <v>170</v>
      </c>
      <c r="AW6" s="645"/>
      <c r="AX6" s="645"/>
      <c r="AY6" s="645"/>
      <c r="AZ6" s="645"/>
      <c r="BA6" s="645"/>
      <c r="BB6" s="646"/>
    </row>
    <row r="7" spans="3:54" s="630" customFormat="1" ht="13.5" customHeight="1">
      <c r="C7" s="648" t="s">
        <v>367</v>
      </c>
      <c r="D7" s="648"/>
      <c r="E7" s="649"/>
      <c r="F7" s="649"/>
      <c r="G7" s="648" t="s">
        <v>368</v>
      </c>
      <c r="H7" s="648"/>
      <c r="I7" s="648"/>
      <c r="J7" s="648"/>
      <c r="K7" s="648"/>
      <c r="L7" s="648"/>
      <c r="M7" s="648"/>
      <c r="N7" s="648"/>
      <c r="O7" s="648"/>
      <c r="P7" s="648"/>
      <c r="Q7" s="649"/>
      <c r="R7" s="648"/>
      <c r="S7" s="648"/>
      <c r="T7" s="649"/>
      <c r="U7" s="649"/>
      <c r="V7" s="648" t="s">
        <v>369</v>
      </c>
      <c r="W7" s="648"/>
      <c r="X7" s="648"/>
      <c r="Y7" s="648"/>
      <c r="Z7" s="648"/>
      <c r="AA7" s="648"/>
      <c r="AB7" s="648"/>
      <c r="AC7" s="648"/>
      <c r="AD7" s="648"/>
      <c r="AE7" s="648"/>
      <c r="AF7" s="649"/>
      <c r="AG7" s="648"/>
      <c r="AH7" s="648"/>
      <c r="AI7" s="649"/>
      <c r="AJ7" s="649"/>
      <c r="AK7" s="649"/>
      <c r="AL7" s="648" t="s">
        <v>370</v>
      </c>
      <c r="AM7" s="649"/>
      <c r="AN7" s="648"/>
      <c r="AO7" s="649"/>
      <c r="AP7" s="648" t="s">
        <v>371</v>
      </c>
      <c r="AQ7" s="648"/>
      <c r="AR7" s="648"/>
      <c r="AS7" s="648"/>
      <c r="AT7" s="648"/>
      <c r="AU7" s="648"/>
      <c r="AV7" s="648"/>
      <c r="AW7" s="649"/>
      <c r="AX7" s="648"/>
      <c r="AY7" s="648"/>
      <c r="AZ7" s="648"/>
      <c r="BA7" s="648"/>
      <c r="BB7" s="649"/>
    </row>
    <row r="8" spans="3:54" s="628" customFormat="1" ht="16.5" customHeight="1">
      <c r="C8" s="633" t="s">
        <v>395</v>
      </c>
      <c r="D8" s="634" t="s">
        <v>313</v>
      </c>
      <c r="E8" s="635"/>
      <c r="F8" s="635"/>
      <c r="G8" s="636" t="s">
        <v>396</v>
      </c>
      <c r="H8" s="637"/>
      <c r="I8" s="637"/>
      <c r="J8" s="637"/>
      <c r="K8" s="637"/>
      <c r="L8" s="637"/>
      <c r="M8" s="637" t="s">
        <v>319</v>
      </c>
      <c r="N8" s="637"/>
      <c r="O8" s="637"/>
      <c r="P8" s="637"/>
      <c r="Q8" s="637"/>
      <c r="R8" s="637"/>
      <c r="S8" s="638"/>
      <c r="T8" s="639"/>
      <c r="U8" s="639"/>
      <c r="V8" s="636" t="s">
        <v>397</v>
      </c>
      <c r="W8" s="637"/>
      <c r="X8" s="637"/>
      <c r="Y8" s="637"/>
      <c r="Z8" s="637"/>
      <c r="AA8" s="637"/>
      <c r="AB8" s="637" t="s">
        <v>398</v>
      </c>
      <c r="AC8" s="637"/>
      <c r="AD8" s="637"/>
      <c r="AE8" s="637"/>
      <c r="AF8" s="637"/>
      <c r="AG8" s="637"/>
      <c r="AH8" s="638"/>
      <c r="AI8" s="640"/>
      <c r="AJ8" s="640"/>
      <c r="AK8" s="640"/>
      <c r="AL8" s="636" t="s">
        <v>399</v>
      </c>
      <c r="AM8" s="637"/>
      <c r="AN8" s="641" t="s">
        <v>400</v>
      </c>
      <c r="AO8" s="629"/>
      <c r="AP8" s="636" t="s">
        <v>401</v>
      </c>
      <c r="AQ8" s="637"/>
      <c r="AR8" s="637"/>
      <c r="AS8" s="637"/>
      <c r="AT8" s="637"/>
      <c r="AU8" s="637"/>
      <c r="AV8" s="637" t="s">
        <v>402</v>
      </c>
      <c r="AW8" s="637"/>
      <c r="AX8" s="637"/>
      <c r="AY8" s="637"/>
      <c r="AZ8" s="637"/>
      <c r="BA8" s="637"/>
      <c r="BB8" s="638"/>
    </row>
    <row r="9" spans="3:54" s="628" customFormat="1" ht="16.5" customHeight="1">
      <c r="C9" s="642" t="s">
        <v>403</v>
      </c>
      <c r="D9" s="643" t="s">
        <v>316</v>
      </c>
      <c r="E9" s="635"/>
      <c r="F9" s="635"/>
      <c r="G9" s="644" t="s">
        <v>404</v>
      </c>
      <c r="H9" s="645"/>
      <c r="I9" s="645"/>
      <c r="J9" s="645"/>
      <c r="K9" s="645"/>
      <c r="L9" s="645"/>
      <c r="M9" s="645" t="s">
        <v>316</v>
      </c>
      <c r="N9" s="645"/>
      <c r="O9" s="645"/>
      <c r="P9" s="645"/>
      <c r="Q9" s="645"/>
      <c r="R9" s="645"/>
      <c r="S9" s="646"/>
      <c r="T9" s="639"/>
      <c r="U9" s="639"/>
      <c r="V9" s="644" t="s">
        <v>405</v>
      </c>
      <c r="W9" s="645"/>
      <c r="X9" s="645"/>
      <c r="Y9" s="645"/>
      <c r="Z9" s="645"/>
      <c r="AA9" s="645"/>
      <c r="AB9" s="645" t="s">
        <v>406</v>
      </c>
      <c r="AC9" s="645"/>
      <c r="AD9" s="645"/>
      <c r="AE9" s="645"/>
      <c r="AF9" s="645"/>
      <c r="AG9" s="645"/>
      <c r="AH9" s="646"/>
      <c r="AI9" s="640"/>
      <c r="AJ9" s="640"/>
      <c r="AK9" s="640"/>
      <c r="AL9" s="644" t="s">
        <v>407</v>
      </c>
      <c r="AM9" s="645"/>
      <c r="AN9" s="647" t="s">
        <v>400</v>
      </c>
      <c r="AO9" s="629"/>
      <c r="AP9" s="644" t="s">
        <v>408</v>
      </c>
      <c r="AQ9" s="645"/>
      <c r="AR9" s="645"/>
      <c r="AS9" s="645"/>
      <c r="AT9" s="645"/>
      <c r="AU9" s="645"/>
      <c r="AV9" s="645" t="s">
        <v>402</v>
      </c>
      <c r="AW9" s="645"/>
      <c r="AX9" s="645"/>
      <c r="AY9" s="645"/>
      <c r="AZ9" s="645"/>
      <c r="BA9" s="645"/>
      <c r="BB9" s="646"/>
    </row>
    <row r="10" s="626" customFormat="1" ht="9.75" customHeight="1"/>
    <row r="11" spans="3:54" s="628" customFormat="1" ht="13.5" customHeight="1">
      <c r="C11" s="631" t="s">
        <v>372</v>
      </c>
      <c r="D11" s="631"/>
      <c r="E11" s="632"/>
      <c r="F11" s="632"/>
      <c r="G11" s="631" t="s">
        <v>373</v>
      </c>
      <c r="H11" s="631"/>
      <c r="I11" s="631"/>
      <c r="J11" s="631"/>
      <c r="K11" s="631"/>
      <c r="L11" s="631"/>
      <c r="M11" s="631"/>
      <c r="N11" s="631"/>
      <c r="O11" s="631"/>
      <c r="P11" s="631"/>
      <c r="Q11" s="632"/>
      <c r="R11" s="631"/>
      <c r="S11" s="631"/>
      <c r="T11" s="632"/>
      <c r="U11" s="632"/>
      <c r="V11" s="631" t="s">
        <v>374</v>
      </c>
      <c r="W11" s="631"/>
      <c r="X11" s="631"/>
      <c r="Y11" s="631"/>
      <c r="Z11" s="631"/>
      <c r="AA11" s="631"/>
      <c r="AB11" s="631"/>
      <c r="AC11" s="631"/>
      <c r="AD11" s="631"/>
      <c r="AE11" s="631"/>
      <c r="AF11" s="632"/>
      <c r="AG11" s="631"/>
      <c r="AH11" s="631"/>
      <c r="AI11" s="632"/>
      <c r="AJ11" s="632"/>
      <c r="AK11" s="632"/>
      <c r="AL11" s="631" t="s">
        <v>375</v>
      </c>
      <c r="AM11" s="632"/>
      <c r="AN11" s="631"/>
      <c r="AO11" s="632"/>
      <c r="AP11" s="631" t="s">
        <v>376</v>
      </c>
      <c r="AQ11" s="631"/>
      <c r="AR11" s="631"/>
      <c r="AS11" s="631"/>
      <c r="AT11" s="631"/>
      <c r="AU11" s="631"/>
      <c r="AV11" s="631"/>
      <c r="AW11" s="632"/>
      <c r="AX11" s="631"/>
      <c r="AY11" s="631"/>
      <c r="AZ11" s="631"/>
      <c r="BA11" s="631"/>
      <c r="BB11" s="632"/>
    </row>
    <row r="12" spans="3:54" s="628" customFormat="1" ht="16.5" customHeight="1">
      <c r="C12" s="650" t="s">
        <v>409</v>
      </c>
      <c r="D12" s="651" t="s">
        <v>352</v>
      </c>
      <c r="E12" s="635"/>
      <c r="F12" s="635"/>
      <c r="G12" s="652" t="s">
        <v>410</v>
      </c>
      <c r="H12" s="653"/>
      <c r="I12" s="653"/>
      <c r="J12" s="653"/>
      <c r="K12" s="653"/>
      <c r="L12" s="653"/>
      <c r="M12" s="653" t="s">
        <v>65</v>
      </c>
      <c r="N12" s="653"/>
      <c r="O12" s="653"/>
      <c r="P12" s="653"/>
      <c r="Q12" s="653"/>
      <c r="R12" s="653"/>
      <c r="S12" s="654"/>
      <c r="T12" s="639"/>
      <c r="U12" s="639"/>
      <c r="V12" s="652" t="s">
        <v>411</v>
      </c>
      <c r="W12" s="653"/>
      <c r="X12" s="653"/>
      <c r="Y12" s="653"/>
      <c r="Z12" s="653"/>
      <c r="AA12" s="653"/>
      <c r="AB12" s="653" t="s">
        <v>412</v>
      </c>
      <c r="AC12" s="653"/>
      <c r="AD12" s="653"/>
      <c r="AE12" s="653"/>
      <c r="AF12" s="653"/>
      <c r="AG12" s="653"/>
      <c r="AH12" s="654"/>
      <c r="AI12" s="640"/>
      <c r="AJ12" s="640"/>
      <c r="AK12" s="640"/>
      <c r="AL12" s="652" t="s">
        <v>413</v>
      </c>
      <c r="AM12" s="653"/>
      <c r="AN12" s="655" t="s">
        <v>117</v>
      </c>
      <c r="AO12" s="629"/>
      <c r="AP12" s="652" t="s">
        <v>414</v>
      </c>
      <c r="AQ12" s="653"/>
      <c r="AR12" s="653"/>
      <c r="AS12" s="653"/>
      <c r="AT12" s="653"/>
      <c r="AU12" s="653"/>
      <c r="AV12" s="653" t="s">
        <v>229</v>
      </c>
      <c r="AW12" s="653"/>
      <c r="AX12" s="653"/>
      <c r="AY12" s="653"/>
      <c r="AZ12" s="653"/>
      <c r="BA12" s="653"/>
      <c r="BB12" s="654"/>
    </row>
    <row r="13" spans="3:54" s="628" customFormat="1" ht="16.5" customHeight="1">
      <c r="C13" s="656" t="s">
        <v>415</v>
      </c>
      <c r="D13" s="657" t="s">
        <v>416</v>
      </c>
      <c r="E13" s="635"/>
      <c r="F13" s="635"/>
      <c r="G13" s="658" t="s">
        <v>417</v>
      </c>
      <c r="H13" s="659"/>
      <c r="I13" s="659"/>
      <c r="J13" s="659"/>
      <c r="K13" s="659"/>
      <c r="L13" s="659"/>
      <c r="M13" s="659" t="s">
        <v>65</v>
      </c>
      <c r="N13" s="659"/>
      <c r="O13" s="659"/>
      <c r="P13" s="659"/>
      <c r="Q13" s="659"/>
      <c r="R13" s="659"/>
      <c r="S13" s="660"/>
      <c r="T13" s="639"/>
      <c r="U13" s="639"/>
      <c r="V13" s="658" t="s">
        <v>418</v>
      </c>
      <c r="W13" s="659"/>
      <c r="X13" s="659"/>
      <c r="Y13" s="659"/>
      <c r="Z13" s="659"/>
      <c r="AA13" s="659"/>
      <c r="AB13" s="659" t="s">
        <v>201</v>
      </c>
      <c r="AC13" s="659"/>
      <c r="AD13" s="659"/>
      <c r="AE13" s="659"/>
      <c r="AF13" s="659"/>
      <c r="AG13" s="659"/>
      <c r="AH13" s="660"/>
      <c r="AI13" s="640"/>
      <c r="AJ13" s="640"/>
      <c r="AK13" s="640"/>
      <c r="AL13" s="658" t="s">
        <v>419</v>
      </c>
      <c r="AM13" s="659"/>
      <c r="AN13" s="661" t="s">
        <v>117</v>
      </c>
      <c r="AO13" s="629"/>
      <c r="AP13" s="658" t="s">
        <v>420</v>
      </c>
      <c r="AQ13" s="659"/>
      <c r="AR13" s="659"/>
      <c r="AS13" s="659"/>
      <c r="AT13" s="659"/>
      <c r="AU13" s="659"/>
      <c r="AV13" s="659" t="s">
        <v>229</v>
      </c>
      <c r="AW13" s="659"/>
      <c r="AX13" s="659"/>
      <c r="AY13" s="659"/>
      <c r="AZ13" s="659"/>
      <c r="BA13" s="659"/>
      <c r="BB13" s="660"/>
    </row>
    <row r="14" spans="3:54" s="630" customFormat="1" ht="13.5" customHeight="1">
      <c r="C14" s="648" t="s">
        <v>377</v>
      </c>
      <c r="D14" s="648"/>
      <c r="E14" s="649"/>
      <c r="F14" s="649"/>
      <c r="G14" s="648" t="s">
        <v>378</v>
      </c>
      <c r="H14" s="648"/>
      <c r="I14" s="648"/>
      <c r="J14" s="648"/>
      <c r="K14" s="648"/>
      <c r="L14" s="648"/>
      <c r="M14" s="648"/>
      <c r="N14" s="648"/>
      <c r="O14" s="648"/>
      <c r="P14" s="648"/>
      <c r="Q14" s="649"/>
      <c r="R14" s="648"/>
      <c r="S14" s="648"/>
      <c r="T14" s="649"/>
      <c r="U14" s="649"/>
      <c r="V14" s="648" t="s">
        <v>379</v>
      </c>
      <c r="W14" s="648"/>
      <c r="X14" s="648"/>
      <c r="Y14" s="648"/>
      <c r="Z14" s="648"/>
      <c r="AA14" s="648"/>
      <c r="AB14" s="648"/>
      <c r="AC14" s="648"/>
      <c r="AD14" s="648"/>
      <c r="AE14" s="648"/>
      <c r="AF14" s="649"/>
      <c r="AG14" s="648"/>
      <c r="AH14" s="648"/>
      <c r="AI14" s="649"/>
      <c r="AJ14" s="649"/>
      <c r="AK14" s="649"/>
      <c r="AL14" s="648" t="s">
        <v>380</v>
      </c>
      <c r="AM14" s="649"/>
      <c r="AN14" s="648"/>
      <c r="AO14" s="649"/>
      <c r="AP14" s="648" t="s">
        <v>381</v>
      </c>
      <c r="AQ14" s="648"/>
      <c r="AR14" s="648"/>
      <c r="AS14" s="648"/>
      <c r="AT14" s="648"/>
      <c r="AU14" s="648"/>
      <c r="AV14" s="648"/>
      <c r="AW14" s="649"/>
      <c r="AX14" s="648"/>
      <c r="AY14" s="648"/>
      <c r="AZ14" s="648"/>
      <c r="BA14" s="648"/>
      <c r="BB14" s="649"/>
    </row>
    <row r="15" spans="3:54" s="628" customFormat="1" ht="16.5" customHeight="1">
      <c r="C15" s="650" t="s">
        <v>421</v>
      </c>
      <c r="D15" s="651" t="s">
        <v>131</v>
      </c>
      <c r="E15" s="635"/>
      <c r="F15" s="635"/>
      <c r="G15" s="652" t="s">
        <v>422</v>
      </c>
      <c r="H15" s="653"/>
      <c r="I15" s="653"/>
      <c r="J15" s="653"/>
      <c r="K15" s="653"/>
      <c r="L15" s="653"/>
      <c r="M15" s="653" t="s">
        <v>152</v>
      </c>
      <c r="N15" s="653"/>
      <c r="O15" s="653"/>
      <c r="P15" s="653"/>
      <c r="Q15" s="653"/>
      <c r="R15" s="653"/>
      <c r="S15" s="654"/>
      <c r="T15" s="639"/>
      <c r="U15" s="639"/>
      <c r="V15" s="652" t="s">
        <v>423</v>
      </c>
      <c r="W15" s="653"/>
      <c r="X15" s="653"/>
      <c r="Y15" s="653"/>
      <c r="Z15" s="653"/>
      <c r="AA15" s="653"/>
      <c r="AB15" s="653" t="s">
        <v>424</v>
      </c>
      <c r="AC15" s="653"/>
      <c r="AD15" s="653"/>
      <c r="AE15" s="653"/>
      <c r="AF15" s="653"/>
      <c r="AG15" s="653"/>
      <c r="AH15" s="654"/>
      <c r="AI15" s="640"/>
      <c r="AJ15" s="640"/>
      <c r="AK15" s="640"/>
      <c r="AL15" s="652" t="s">
        <v>425</v>
      </c>
      <c r="AM15" s="653"/>
      <c r="AN15" s="655" t="s">
        <v>155</v>
      </c>
      <c r="AO15" s="629"/>
      <c r="AP15" s="652" t="s">
        <v>426</v>
      </c>
      <c r="AQ15" s="653"/>
      <c r="AR15" s="653"/>
      <c r="AS15" s="653"/>
      <c r="AT15" s="653"/>
      <c r="AU15" s="653"/>
      <c r="AV15" s="653" t="s">
        <v>229</v>
      </c>
      <c r="AW15" s="653"/>
      <c r="AX15" s="653"/>
      <c r="AY15" s="653"/>
      <c r="AZ15" s="653"/>
      <c r="BA15" s="653"/>
      <c r="BB15" s="654"/>
    </row>
    <row r="16" spans="3:54" s="628" customFormat="1" ht="16.5" customHeight="1">
      <c r="C16" s="656" t="s">
        <v>427</v>
      </c>
      <c r="D16" s="657" t="s">
        <v>428</v>
      </c>
      <c r="E16" s="635"/>
      <c r="F16" s="635"/>
      <c r="G16" s="658" t="s">
        <v>429</v>
      </c>
      <c r="H16" s="659"/>
      <c r="I16" s="659"/>
      <c r="J16" s="659"/>
      <c r="K16" s="659"/>
      <c r="L16" s="659"/>
      <c r="M16" s="659" t="s">
        <v>400</v>
      </c>
      <c r="N16" s="659"/>
      <c r="O16" s="659"/>
      <c r="P16" s="659"/>
      <c r="Q16" s="659"/>
      <c r="R16" s="659"/>
      <c r="S16" s="660"/>
      <c r="T16" s="639"/>
      <c r="U16" s="639"/>
      <c r="V16" s="658" t="s">
        <v>430</v>
      </c>
      <c r="W16" s="659"/>
      <c r="X16" s="659"/>
      <c r="Y16" s="659"/>
      <c r="Z16" s="659"/>
      <c r="AA16" s="659"/>
      <c r="AB16" s="659" t="s">
        <v>424</v>
      </c>
      <c r="AC16" s="659"/>
      <c r="AD16" s="659"/>
      <c r="AE16" s="659"/>
      <c r="AF16" s="659"/>
      <c r="AG16" s="659"/>
      <c r="AH16" s="660"/>
      <c r="AI16" s="640"/>
      <c r="AJ16" s="640"/>
      <c r="AK16" s="640"/>
      <c r="AL16" s="658" t="s">
        <v>431</v>
      </c>
      <c r="AM16" s="659"/>
      <c r="AN16" s="661" t="s">
        <v>155</v>
      </c>
      <c r="AO16" s="629"/>
      <c r="AP16" s="658" t="s">
        <v>432</v>
      </c>
      <c r="AQ16" s="659"/>
      <c r="AR16" s="659"/>
      <c r="AS16" s="659"/>
      <c r="AT16" s="659"/>
      <c r="AU16" s="659"/>
      <c r="AV16" s="659" t="s">
        <v>229</v>
      </c>
      <c r="AW16" s="659"/>
      <c r="AX16" s="659"/>
      <c r="AY16" s="659"/>
      <c r="AZ16" s="659"/>
      <c r="BA16" s="659"/>
      <c r="BB16" s="660"/>
    </row>
    <row r="17" spans="16:32" ht="9" customHeight="1">
      <c r="P17" s="73"/>
      <c r="Q17" s="73"/>
      <c r="R17" s="73"/>
      <c r="S17" s="73"/>
      <c r="T17" s="73"/>
      <c r="U17" s="73"/>
      <c r="V17" s="73"/>
      <c r="Z17" s="72"/>
      <c r="AA17" s="72"/>
      <c r="AB17" s="72"/>
      <c r="AC17" s="72"/>
      <c r="AD17" s="72"/>
      <c r="AE17" s="72"/>
      <c r="AF17" s="72"/>
    </row>
    <row r="18" spans="3:32" ht="15" customHeight="1">
      <c r="C18" s="81"/>
      <c r="D18" s="81"/>
      <c r="E18" s="284"/>
      <c r="F18" s="284"/>
      <c r="G18" s="284"/>
      <c r="H18" s="284"/>
      <c r="I18" s="81"/>
      <c r="J18" s="81"/>
      <c r="K18" s="81"/>
      <c r="L18" s="81"/>
      <c r="M18" s="81"/>
      <c r="N18" s="81"/>
      <c r="O18" s="81"/>
      <c r="P18" s="80"/>
      <c r="Q18" s="80"/>
      <c r="R18" s="80"/>
      <c r="S18" s="79"/>
      <c r="T18" s="79"/>
      <c r="U18" s="79"/>
      <c r="V18" s="101"/>
      <c r="W18" s="101"/>
      <c r="X18" s="101"/>
      <c r="Y18" s="101"/>
      <c r="Z18" s="72"/>
      <c r="AA18" s="72"/>
      <c r="AB18" s="72"/>
      <c r="AC18" s="72"/>
      <c r="AD18" s="72"/>
      <c r="AE18" s="72"/>
      <c r="AF18" s="72"/>
    </row>
    <row r="19" spans="3:60" ht="15" customHeight="1" thickBot="1">
      <c r="C19" s="293" t="s">
        <v>69</v>
      </c>
      <c r="D19" s="168" t="s">
        <v>66</v>
      </c>
      <c r="E19" s="392" t="s">
        <v>60</v>
      </c>
      <c r="F19" s="393"/>
      <c r="G19" s="393"/>
      <c r="H19" s="394"/>
      <c r="I19" s="93"/>
      <c r="J19" s="93"/>
      <c r="K19" s="93"/>
      <c r="L19" s="93"/>
      <c r="M19" s="93"/>
      <c r="N19" s="93"/>
      <c r="O19" s="93"/>
      <c r="P19" s="357"/>
      <c r="Q19" s="374" t="s">
        <v>62</v>
      </c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</row>
    <row r="20" spans="3:60" ht="15" customHeight="1" thickBot="1" thickTop="1">
      <c r="C20" s="294" t="s">
        <v>70</v>
      </c>
      <c r="D20" s="170" t="s">
        <v>67</v>
      </c>
      <c r="E20" s="398"/>
      <c r="F20" s="399"/>
      <c r="G20" s="399"/>
      <c r="H20" s="400"/>
      <c r="I20" s="309"/>
      <c r="J20" s="310"/>
      <c r="K20" s="310"/>
      <c r="L20" s="315"/>
      <c r="M20" s="318"/>
      <c r="N20" s="94">
        <v>20</v>
      </c>
      <c r="O20" s="93">
        <v>21</v>
      </c>
      <c r="P20" s="358">
        <v>16</v>
      </c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</row>
    <row r="21" spans="3:38" ht="15" customHeight="1" thickBot="1" thickTop="1">
      <c r="C21" s="338" t="s">
        <v>354</v>
      </c>
      <c r="D21" s="328" t="s">
        <v>313</v>
      </c>
      <c r="E21" s="395" t="s">
        <v>32</v>
      </c>
      <c r="F21" s="396"/>
      <c r="G21" s="396"/>
      <c r="H21" s="397"/>
      <c r="I21" s="98"/>
      <c r="J21" s="98"/>
      <c r="K21" s="98"/>
      <c r="L21" s="153"/>
      <c r="M21" s="153"/>
      <c r="N21" s="326">
        <v>22</v>
      </c>
      <c r="O21" s="318">
        <v>19</v>
      </c>
      <c r="P21" s="164">
        <v>21</v>
      </c>
      <c r="AB21" s="97"/>
      <c r="AC21" s="97"/>
      <c r="AD21" s="97"/>
      <c r="AE21" s="74"/>
      <c r="AF21" s="74"/>
      <c r="AG21" s="74"/>
      <c r="AH21" s="74"/>
      <c r="AI21" s="74"/>
      <c r="AJ21" s="74"/>
      <c r="AK21" s="74"/>
      <c r="AL21" s="74"/>
    </row>
    <row r="22" spans="3:40" ht="15" customHeight="1" thickBot="1" thickTop="1">
      <c r="C22" s="339" t="s">
        <v>315</v>
      </c>
      <c r="D22" s="329" t="s">
        <v>316</v>
      </c>
      <c r="E22" s="398"/>
      <c r="F22" s="399"/>
      <c r="G22" s="399"/>
      <c r="H22" s="400"/>
      <c r="I22" s="309">
        <v>24</v>
      </c>
      <c r="J22" s="315">
        <v>23</v>
      </c>
      <c r="K22" s="311"/>
      <c r="L22" s="98"/>
      <c r="M22" s="98"/>
      <c r="N22" s="347"/>
      <c r="O22" s="157"/>
      <c r="AB22" s="74"/>
      <c r="AC22" s="72"/>
      <c r="AD22" s="72"/>
      <c r="AE22" s="72"/>
      <c r="AF22" s="72"/>
      <c r="AN22" s="262" t="s">
        <v>30</v>
      </c>
    </row>
    <row r="23" spans="3:32" ht="15" customHeight="1" thickTop="1">
      <c r="C23" s="245" t="s">
        <v>324</v>
      </c>
      <c r="D23" s="111" t="s">
        <v>325</v>
      </c>
      <c r="E23" s="549" t="s">
        <v>35</v>
      </c>
      <c r="F23" s="396"/>
      <c r="G23" s="396"/>
      <c r="H23" s="397"/>
      <c r="I23" s="260">
        <v>22</v>
      </c>
      <c r="J23" s="160">
        <v>21</v>
      </c>
      <c r="K23" s="156"/>
      <c r="L23" s="309"/>
      <c r="M23" s="310"/>
      <c r="N23" s="98"/>
      <c r="O23" s="157"/>
      <c r="P23" s="94"/>
      <c r="Q23" s="94"/>
      <c r="R23" s="93"/>
      <c r="S23" s="99" t="s">
        <v>105</v>
      </c>
      <c r="T23" s="95"/>
      <c r="X23" s="73"/>
      <c r="Y23" s="73"/>
      <c r="AC23" s="97"/>
      <c r="AD23" s="72"/>
      <c r="AE23" s="72"/>
      <c r="AF23" s="72"/>
    </row>
    <row r="24" spans="3:38" ht="15" customHeight="1" thickBot="1">
      <c r="C24" s="340" t="s">
        <v>328</v>
      </c>
      <c r="D24" s="327" t="s">
        <v>88</v>
      </c>
      <c r="E24" s="550"/>
      <c r="F24" s="393"/>
      <c r="G24" s="393"/>
      <c r="H24" s="394"/>
      <c r="I24" s="98"/>
      <c r="J24" s="98"/>
      <c r="K24" s="98"/>
      <c r="L24" s="153"/>
      <c r="M24" s="153"/>
      <c r="N24" s="153"/>
      <c r="O24" s="154"/>
      <c r="P24" s="96">
        <v>10</v>
      </c>
      <c r="Q24" s="94">
        <v>21</v>
      </c>
      <c r="R24" s="126">
        <v>20</v>
      </c>
      <c r="S24" s="487" t="s">
        <v>321</v>
      </c>
      <c r="T24" s="488"/>
      <c r="U24" s="488"/>
      <c r="V24" s="488"/>
      <c r="W24" s="488"/>
      <c r="X24" s="488"/>
      <c r="Y24" s="488"/>
      <c r="Z24" s="489" t="s">
        <v>88</v>
      </c>
      <c r="AA24" s="488"/>
      <c r="AB24" s="488"/>
      <c r="AC24" s="488"/>
      <c r="AD24" s="488"/>
      <c r="AE24" s="488"/>
      <c r="AF24" s="488"/>
      <c r="AG24" s="490"/>
      <c r="AH24" s="257"/>
      <c r="AI24" s="257"/>
      <c r="AJ24" s="257"/>
      <c r="AK24" s="257"/>
      <c r="AL24" s="257"/>
    </row>
    <row r="25" spans="3:38" ht="15" customHeight="1" thickBot="1" thickTop="1">
      <c r="C25" s="338" t="s">
        <v>317</v>
      </c>
      <c r="D25" s="331" t="s">
        <v>308</v>
      </c>
      <c r="E25" s="549" t="s">
        <v>33</v>
      </c>
      <c r="F25" s="396"/>
      <c r="G25" s="396"/>
      <c r="H25" s="397"/>
      <c r="I25" s="181"/>
      <c r="J25" s="98"/>
      <c r="K25" s="98"/>
      <c r="L25" s="153"/>
      <c r="M25" s="153"/>
      <c r="N25" s="153"/>
      <c r="O25" s="153"/>
      <c r="P25" s="349">
        <v>21</v>
      </c>
      <c r="Q25" s="350">
        <v>14</v>
      </c>
      <c r="R25" s="351">
        <v>22</v>
      </c>
      <c r="S25" s="447" t="s">
        <v>322</v>
      </c>
      <c r="T25" s="448"/>
      <c r="U25" s="448"/>
      <c r="V25" s="448"/>
      <c r="W25" s="448"/>
      <c r="X25" s="448"/>
      <c r="Y25" s="448"/>
      <c r="Z25" s="479" t="s">
        <v>128</v>
      </c>
      <c r="AA25" s="479"/>
      <c r="AB25" s="479"/>
      <c r="AC25" s="479"/>
      <c r="AD25" s="479"/>
      <c r="AE25" s="479"/>
      <c r="AF25" s="479"/>
      <c r="AG25" s="480"/>
      <c r="AH25" s="258"/>
      <c r="AI25" s="258"/>
      <c r="AJ25" s="258"/>
      <c r="AK25" s="258"/>
      <c r="AL25" s="258"/>
    </row>
    <row r="26" spans="3:38" ht="15" customHeight="1" thickBot="1" thickTop="1">
      <c r="C26" s="339" t="s">
        <v>64</v>
      </c>
      <c r="D26" s="332" t="s">
        <v>88</v>
      </c>
      <c r="E26" s="551"/>
      <c r="F26" s="399"/>
      <c r="G26" s="399"/>
      <c r="H26" s="400"/>
      <c r="I26" s="321">
        <v>15</v>
      </c>
      <c r="J26" s="322">
        <v>22</v>
      </c>
      <c r="K26" s="323">
        <v>21</v>
      </c>
      <c r="L26" s="93"/>
      <c r="M26" s="93"/>
      <c r="N26" s="93"/>
      <c r="O26" s="93"/>
      <c r="P26" s="352"/>
      <c r="Q26" s="94"/>
      <c r="R26" s="93"/>
      <c r="S26" s="478" t="s">
        <v>104</v>
      </c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145"/>
      <c r="AI26" s="145"/>
      <c r="AJ26" s="145"/>
      <c r="AK26" s="145"/>
      <c r="AL26" s="145"/>
    </row>
    <row r="27" spans="3:38" ht="15" customHeight="1" thickTop="1">
      <c r="C27" s="341" t="s">
        <v>176</v>
      </c>
      <c r="D27" s="330" t="s">
        <v>129</v>
      </c>
      <c r="E27" s="395" t="s">
        <v>34</v>
      </c>
      <c r="F27" s="396"/>
      <c r="G27" s="396"/>
      <c r="H27" s="397"/>
      <c r="I27" s="98">
        <v>21</v>
      </c>
      <c r="J27" s="153">
        <v>20</v>
      </c>
      <c r="K27" s="166">
        <v>15</v>
      </c>
      <c r="L27" s="324"/>
      <c r="M27" s="325"/>
      <c r="N27" s="161"/>
      <c r="O27" s="161"/>
      <c r="P27" s="352"/>
      <c r="Q27" s="94"/>
      <c r="R27" s="93"/>
      <c r="S27" s="473" t="s">
        <v>354</v>
      </c>
      <c r="T27" s="474"/>
      <c r="U27" s="474"/>
      <c r="V27" s="474"/>
      <c r="W27" s="474"/>
      <c r="X27" s="474"/>
      <c r="Y27" s="474"/>
      <c r="Z27" s="475" t="s">
        <v>313</v>
      </c>
      <c r="AA27" s="475"/>
      <c r="AB27" s="475"/>
      <c r="AC27" s="475"/>
      <c r="AD27" s="475"/>
      <c r="AE27" s="475"/>
      <c r="AF27" s="475"/>
      <c r="AG27" s="477"/>
      <c r="AH27" s="259"/>
      <c r="AI27" s="259"/>
      <c r="AJ27" s="259"/>
      <c r="AK27" s="259"/>
      <c r="AL27" s="259"/>
    </row>
    <row r="28" spans="3:38" ht="15" customHeight="1" thickBot="1">
      <c r="C28" s="245" t="s">
        <v>178</v>
      </c>
      <c r="D28" s="333" t="s">
        <v>129</v>
      </c>
      <c r="E28" s="398"/>
      <c r="F28" s="399"/>
      <c r="G28" s="399"/>
      <c r="H28" s="400"/>
      <c r="I28" s="159"/>
      <c r="J28" s="159"/>
      <c r="K28" s="159"/>
      <c r="L28" s="153"/>
      <c r="M28" s="154"/>
      <c r="N28" s="180">
        <v>15</v>
      </c>
      <c r="O28" s="93">
        <v>19</v>
      </c>
      <c r="P28" s="342"/>
      <c r="Q28" s="93"/>
      <c r="R28" s="93"/>
      <c r="S28" s="447" t="s">
        <v>315</v>
      </c>
      <c r="T28" s="448"/>
      <c r="U28" s="448"/>
      <c r="V28" s="448"/>
      <c r="W28" s="448"/>
      <c r="X28" s="448"/>
      <c r="Y28" s="448"/>
      <c r="Z28" s="470" t="s">
        <v>316</v>
      </c>
      <c r="AA28" s="470"/>
      <c r="AB28" s="470"/>
      <c r="AC28" s="470"/>
      <c r="AD28" s="470"/>
      <c r="AE28" s="470"/>
      <c r="AF28" s="470"/>
      <c r="AG28" s="471"/>
      <c r="AH28" s="259"/>
      <c r="AI28" s="259"/>
      <c r="AJ28" s="259"/>
      <c r="AK28" s="259"/>
      <c r="AL28" s="259"/>
    </row>
    <row r="29" spans="3:32" ht="15" customHeight="1" thickBot="1" thickTop="1">
      <c r="C29" s="295" t="s">
        <v>321</v>
      </c>
      <c r="D29" s="334" t="s">
        <v>88</v>
      </c>
      <c r="E29" s="392" t="s">
        <v>36</v>
      </c>
      <c r="F29" s="393"/>
      <c r="G29" s="393"/>
      <c r="H29" s="394"/>
      <c r="I29" s="312"/>
      <c r="J29" s="313"/>
      <c r="K29" s="313"/>
      <c r="L29" s="319"/>
      <c r="M29" s="319"/>
      <c r="N29" s="348">
        <v>21</v>
      </c>
      <c r="O29" s="322">
        <v>21</v>
      </c>
      <c r="Z29" s="72"/>
      <c r="AA29" s="72"/>
      <c r="AB29" s="72"/>
      <c r="AC29" s="72"/>
      <c r="AD29" s="72"/>
      <c r="AE29" s="72"/>
      <c r="AF29" s="72"/>
    </row>
    <row r="30" spans="3:32" ht="15" customHeight="1" thickTop="1">
      <c r="C30" s="298" t="s">
        <v>322</v>
      </c>
      <c r="D30" s="335" t="s">
        <v>128</v>
      </c>
      <c r="E30" s="546"/>
      <c r="F30" s="512"/>
      <c r="G30" s="512"/>
      <c r="H30" s="547"/>
      <c r="I30" s="93"/>
      <c r="J30" s="93"/>
      <c r="K30" s="93"/>
      <c r="L30" s="93"/>
      <c r="M30" s="93"/>
      <c r="N30" s="164"/>
      <c r="O30" s="164"/>
      <c r="Z30" s="72"/>
      <c r="AA30" s="72"/>
      <c r="AB30" s="72"/>
      <c r="AC30" s="72"/>
      <c r="AD30" s="72"/>
      <c r="AE30" s="72"/>
      <c r="AF30" s="72"/>
    </row>
    <row r="31" spans="3:45" ht="15" customHeight="1" thickBot="1">
      <c r="C31" s="74"/>
      <c r="D31" s="78"/>
      <c r="E31" s="78"/>
      <c r="F31" s="78"/>
      <c r="G31" s="78"/>
      <c r="H31" s="78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6"/>
      <c r="T31" s="76"/>
      <c r="U31" s="76"/>
      <c r="V31" s="76"/>
      <c r="W31" s="76"/>
      <c r="X31" s="75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</row>
    <row r="32" spans="3:69" ht="12" customHeight="1">
      <c r="C32" s="377" t="s">
        <v>89</v>
      </c>
      <c r="D32" s="378"/>
      <c r="E32" s="441" t="str">
        <f>C34</f>
        <v>喜岡　侑亮</v>
      </c>
      <c r="F32" s="442"/>
      <c r="G32" s="442"/>
      <c r="H32" s="443"/>
      <c r="I32" s="444" t="str">
        <f>C37</f>
        <v>日下　拓郎</v>
      </c>
      <c r="J32" s="442"/>
      <c r="K32" s="442"/>
      <c r="L32" s="443"/>
      <c r="M32" s="444" t="str">
        <f>C40</f>
        <v>加地　龍太</v>
      </c>
      <c r="N32" s="442"/>
      <c r="O32" s="442"/>
      <c r="P32" s="443"/>
      <c r="Q32" s="444" t="str">
        <f>C43</f>
        <v>白石　真之介</v>
      </c>
      <c r="R32" s="442"/>
      <c r="S32" s="442"/>
      <c r="T32" s="538"/>
      <c r="U32" s="416" t="s">
        <v>78</v>
      </c>
      <c r="V32" s="417"/>
      <c r="W32" s="417"/>
      <c r="X32" s="418"/>
      <c r="Y32" s="183"/>
      <c r="Z32" s="431" t="s">
        <v>80</v>
      </c>
      <c r="AA32" s="433"/>
      <c r="AB32" s="431" t="s">
        <v>81</v>
      </c>
      <c r="AC32" s="432"/>
      <c r="AD32" s="433"/>
      <c r="AE32" s="405" t="s">
        <v>82</v>
      </c>
      <c r="AF32" s="406"/>
      <c r="AG32" s="407"/>
      <c r="AH32" s="21"/>
      <c r="AI32" s="21"/>
      <c r="AJ32" s="21"/>
      <c r="AK32" s="21"/>
      <c r="AL32" s="21"/>
      <c r="AM32" s="377" t="s">
        <v>103</v>
      </c>
      <c r="AN32" s="378"/>
      <c r="AO32" s="441" t="str">
        <f>AM34</f>
        <v>中江　貴文</v>
      </c>
      <c r="AP32" s="442"/>
      <c r="AQ32" s="442"/>
      <c r="AR32" s="443"/>
      <c r="AS32" s="444" t="str">
        <f>AM37</f>
        <v>川端　裕二</v>
      </c>
      <c r="AT32" s="442"/>
      <c r="AU32" s="442"/>
      <c r="AV32" s="443"/>
      <c r="AW32" s="444" t="str">
        <f>AM40</f>
        <v>尾崎　謙二</v>
      </c>
      <c r="AX32" s="442"/>
      <c r="AY32" s="442"/>
      <c r="AZ32" s="443"/>
      <c r="BA32" s="444" t="str">
        <f>AM43</f>
        <v>増元　大輔</v>
      </c>
      <c r="BB32" s="442"/>
      <c r="BC32" s="442"/>
      <c r="BD32" s="538"/>
      <c r="BE32" s="416" t="s">
        <v>78</v>
      </c>
      <c r="BF32" s="417"/>
      <c r="BG32" s="417"/>
      <c r="BH32" s="418"/>
      <c r="BI32" s="183"/>
      <c r="BJ32" s="431" t="s">
        <v>80</v>
      </c>
      <c r="BK32" s="433"/>
      <c r="BL32" s="431" t="s">
        <v>81</v>
      </c>
      <c r="BM32" s="432"/>
      <c r="BN32" s="433"/>
      <c r="BO32" s="405" t="s">
        <v>82</v>
      </c>
      <c r="BP32" s="406"/>
      <c r="BQ32" s="407"/>
    </row>
    <row r="33" spans="3:69" ht="12" customHeight="1" thickBot="1">
      <c r="C33" s="379"/>
      <c r="D33" s="380"/>
      <c r="E33" s="409" t="str">
        <f>C35</f>
        <v>坂東　悠大</v>
      </c>
      <c r="F33" s="410"/>
      <c r="G33" s="410"/>
      <c r="H33" s="411"/>
      <c r="I33" s="412" t="str">
        <f>C38</f>
        <v>津久屋　幸治</v>
      </c>
      <c r="J33" s="410"/>
      <c r="K33" s="410"/>
      <c r="L33" s="411"/>
      <c r="M33" s="412" t="str">
        <f>C41</f>
        <v>権田　光輔</v>
      </c>
      <c r="N33" s="410"/>
      <c r="O33" s="410"/>
      <c r="P33" s="411"/>
      <c r="Q33" s="412" t="str">
        <f>C44</f>
        <v>椿　将吾</v>
      </c>
      <c r="R33" s="410"/>
      <c r="S33" s="410"/>
      <c r="T33" s="552"/>
      <c r="U33" s="413" t="s">
        <v>79</v>
      </c>
      <c r="V33" s="414"/>
      <c r="W33" s="414"/>
      <c r="X33" s="415"/>
      <c r="Y33" s="183"/>
      <c r="Z33" s="232" t="s">
        <v>83</v>
      </c>
      <c r="AA33" s="231" t="s">
        <v>84</v>
      </c>
      <c r="AB33" s="232" t="s">
        <v>40</v>
      </c>
      <c r="AC33" s="231" t="s">
        <v>85</v>
      </c>
      <c r="AD33" s="230" t="s">
        <v>86</v>
      </c>
      <c r="AE33" s="231" t="s">
        <v>40</v>
      </c>
      <c r="AF33" s="231" t="s">
        <v>85</v>
      </c>
      <c r="AG33" s="230" t="s">
        <v>86</v>
      </c>
      <c r="AH33" s="21"/>
      <c r="AI33" s="21"/>
      <c r="AJ33" s="21"/>
      <c r="AK33" s="21"/>
      <c r="AL33" s="21"/>
      <c r="AM33" s="379"/>
      <c r="AN33" s="380"/>
      <c r="AO33" s="409" t="str">
        <f>AM35</f>
        <v>植村　秀嗣</v>
      </c>
      <c r="AP33" s="410"/>
      <c r="AQ33" s="410"/>
      <c r="AR33" s="411"/>
      <c r="AS33" s="412" t="str">
        <f>AM38</f>
        <v>香川　友彦</v>
      </c>
      <c r="AT33" s="410"/>
      <c r="AU33" s="410"/>
      <c r="AV33" s="411"/>
      <c r="AW33" s="412" t="str">
        <f>AM41</f>
        <v>塩出　茂明</v>
      </c>
      <c r="AX33" s="410"/>
      <c r="AY33" s="410"/>
      <c r="AZ33" s="411"/>
      <c r="BA33" s="412" t="str">
        <f>AM44</f>
        <v>中山　賢太</v>
      </c>
      <c r="BB33" s="410"/>
      <c r="BC33" s="410"/>
      <c r="BD33" s="552"/>
      <c r="BE33" s="413" t="s">
        <v>79</v>
      </c>
      <c r="BF33" s="414"/>
      <c r="BG33" s="414"/>
      <c r="BH33" s="415"/>
      <c r="BI33" s="183"/>
      <c r="BJ33" s="232" t="s">
        <v>83</v>
      </c>
      <c r="BK33" s="231" t="s">
        <v>84</v>
      </c>
      <c r="BL33" s="232" t="s">
        <v>40</v>
      </c>
      <c r="BM33" s="231" t="s">
        <v>85</v>
      </c>
      <c r="BN33" s="230" t="s">
        <v>86</v>
      </c>
      <c r="BO33" s="231" t="s">
        <v>40</v>
      </c>
      <c r="BP33" s="231" t="s">
        <v>85</v>
      </c>
      <c r="BQ33" s="230" t="s">
        <v>86</v>
      </c>
    </row>
    <row r="34" spans="3:69" ht="12" customHeight="1">
      <c r="C34" s="113" t="s">
        <v>354</v>
      </c>
      <c r="D34" s="112" t="s">
        <v>313</v>
      </c>
      <c r="E34" s="513"/>
      <c r="F34" s="514"/>
      <c r="G34" s="514"/>
      <c r="H34" s="515"/>
      <c r="I34" s="190">
        <v>21</v>
      </c>
      <c r="J34" s="209">
        <v>21</v>
      </c>
      <c r="K34" s="216">
        <v>15</v>
      </c>
      <c r="L34" s="502" t="str">
        <f>IF(I34&lt;&gt;"",IF(I34&gt;K34,IF(I35&gt;K35,"○",IF(I36&gt;K36,"○","×")),IF(I35&gt;K35,IF(I36&gt;K36,"○","×"),"×")),"")</f>
        <v>○</v>
      </c>
      <c r="M34" s="190">
        <v>21</v>
      </c>
      <c r="N34" s="229" t="str">
        <f aca="true" t="shared" si="0" ref="N34:N39">IF(M34="","","-")</f>
        <v>-</v>
      </c>
      <c r="O34" s="228">
        <v>17</v>
      </c>
      <c r="P34" s="502" t="str">
        <f>IF(M34&lt;&gt;"",IF(M34&gt;O34,IF(M35&gt;O35,"○",IF(M36&gt;O36,"○","×")),IF(M35&gt;O35,IF(M36&gt;O36,"○","×"),"×")),"")</f>
        <v>○</v>
      </c>
      <c r="Q34" s="249">
        <v>21</v>
      </c>
      <c r="R34" s="229" t="str">
        <f aca="true" t="shared" si="1" ref="R34:R42">IF(Q34="","","-")</f>
        <v>-</v>
      </c>
      <c r="S34" s="216">
        <v>13</v>
      </c>
      <c r="T34" s="465" t="str">
        <f>IF(Q34&lt;&gt;"",IF(Q34&gt;S34,IF(Q35&gt;S35,"○",IF(Q36&gt;S36,"○","×")),IF(Q35&gt;S35,IF(Q36&gt;S36,"○","×"),"×")),"")</f>
        <v>○</v>
      </c>
      <c r="U34" s="528" t="s">
        <v>50</v>
      </c>
      <c r="V34" s="529"/>
      <c r="W34" s="529"/>
      <c r="X34" s="530"/>
      <c r="Y34" s="183"/>
      <c r="Z34" s="244"/>
      <c r="AA34" s="240"/>
      <c r="AB34" s="234"/>
      <c r="AC34" s="233"/>
      <c r="AD34" s="247"/>
      <c r="AE34" s="240"/>
      <c r="AF34" s="240"/>
      <c r="AG34" s="239"/>
      <c r="AH34" s="21"/>
      <c r="AI34" s="21"/>
      <c r="AJ34" s="21"/>
      <c r="AK34" s="21"/>
      <c r="AL34" s="21"/>
      <c r="AM34" s="113" t="s">
        <v>176</v>
      </c>
      <c r="AN34" s="112" t="s">
        <v>129</v>
      </c>
      <c r="AO34" s="513"/>
      <c r="AP34" s="514"/>
      <c r="AQ34" s="514"/>
      <c r="AR34" s="515"/>
      <c r="AS34" s="190">
        <v>21</v>
      </c>
      <c r="AT34" s="209" t="str">
        <f>IF(AS34="","","-")</f>
        <v>-</v>
      </c>
      <c r="AU34" s="216">
        <v>16</v>
      </c>
      <c r="AV34" s="502" t="str">
        <f>IF(AS34&lt;&gt;"",IF(AS34&gt;AU34,IF(AS35&gt;AU35,"○",IF(AS36&gt;AU36,"○","×")),IF(AS35&gt;AU35,IF(AS36&gt;AU36,"○","×"),"×")),"")</f>
        <v>○</v>
      </c>
      <c r="AW34" s="190">
        <v>21</v>
      </c>
      <c r="AX34" s="229" t="str">
        <f aca="true" t="shared" si="2" ref="AX34:AX39">IF(AW34="","","-")</f>
        <v>-</v>
      </c>
      <c r="AY34" s="228">
        <v>19</v>
      </c>
      <c r="AZ34" s="502" t="str">
        <f>IF(AW34&lt;&gt;"",IF(AW34&gt;AY34,IF(AW35&gt;AY35,"○",IF(AW36&gt;AY36,"○","×")),IF(AW35&gt;AY35,IF(AW36&gt;AY36,"○","×"),"×")),"")</f>
        <v>○</v>
      </c>
      <c r="BA34" s="249">
        <v>21</v>
      </c>
      <c r="BB34" s="229" t="str">
        <f aca="true" t="shared" si="3" ref="BB34:BB42">IF(BA34="","","-")</f>
        <v>-</v>
      </c>
      <c r="BC34" s="216">
        <v>17</v>
      </c>
      <c r="BD34" s="465" t="str">
        <f>IF(BA34&lt;&gt;"",IF(BA34&gt;BC34,IF(BA35&gt;BC35,"○",IF(BA36&gt;BC36,"○","×")),IF(BA35&gt;BC35,IF(BA36&gt;BC36,"○","×"),"×")),"")</f>
        <v>○</v>
      </c>
      <c r="BE34" s="528" t="s">
        <v>50</v>
      </c>
      <c r="BF34" s="529"/>
      <c r="BG34" s="529"/>
      <c r="BH34" s="530"/>
      <c r="BI34" s="183"/>
      <c r="BJ34" s="244"/>
      <c r="BK34" s="240"/>
      <c r="BL34" s="234"/>
      <c r="BM34" s="233"/>
      <c r="BN34" s="247"/>
      <c r="BO34" s="240"/>
      <c r="BP34" s="240"/>
      <c r="BQ34" s="239"/>
    </row>
    <row r="35" spans="3:69" ht="12" customHeight="1">
      <c r="C35" s="105" t="s">
        <v>315</v>
      </c>
      <c r="D35" s="111" t="s">
        <v>316</v>
      </c>
      <c r="E35" s="516"/>
      <c r="F35" s="460"/>
      <c r="G35" s="460"/>
      <c r="H35" s="461"/>
      <c r="I35" s="190">
        <v>21</v>
      </c>
      <c r="J35" s="209" t="str">
        <f>IF(I35="","","-")</f>
        <v>-</v>
      </c>
      <c r="K35" s="227">
        <v>15</v>
      </c>
      <c r="L35" s="503"/>
      <c r="M35" s="190">
        <v>21</v>
      </c>
      <c r="N35" s="209" t="str">
        <f t="shared" si="0"/>
        <v>-</v>
      </c>
      <c r="O35" s="216">
        <v>19</v>
      </c>
      <c r="P35" s="503"/>
      <c r="Q35" s="190">
        <v>21</v>
      </c>
      <c r="R35" s="209" t="str">
        <f t="shared" si="1"/>
        <v>-</v>
      </c>
      <c r="S35" s="216">
        <v>10</v>
      </c>
      <c r="T35" s="466"/>
      <c r="U35" s="531"/>
      <c r="V35" s="532"/>
      <c r="W35" s="532"/>
      <c r="X35" s="533"/>
      <c r="Y35" s="183"/>
      <c r="Z35" s="244">
        <f>COUNTIF(E34:T36,"○")</f>
        <v>3</v>
      </c>
      <c r="AA35" s="240">
        <f>COUNTIF(E34:T36,"×")</f>
        <v>0</v>
      </c>
      <c r="AB35" s="243">
        <f>(IF((E34&gt;G34),1,0))+(IF((E35&gt;G35),1,0))+(IF((E36&gt;G36),1,0))+(IF((I34&gt;K34),1,0))+(IF((I35&gt;K35),1,0))+(IF((I36&gt;K36),1,0))+(IF((M34&gt;O34),1,0))+(IF((M35&gt;O35),1,0))+(IF((M36&gt;O36),1,0))+(IF((Q34&gt;S34),1,0))+(IF((Q35&gt;S35),1,0))+(IF((Q36&gt;S36),1,0))</f>
        <v>6</v>
      </c>
      <c r="AC35" s="242">
        <f>(IF((E34&lt;G34),1,0))+(IF((E35&lt;G35),1,0))+(IF((E36&lt;G36),1,0))+(IF((I34&lt;K34),1,0))+(IF((I35&lt;K35),1,0))+(IF((I36&lt;K36),1,0))+(IF((M34&lt;O34),1,0))+(IF((M35&lt;O35),1,0))+(IF((M36&lt;O36),1,0))+(IF((Q34&lt;S34),1,0))+(IF((Q35&lt;S35),1,0))+(IF((Q36&lt;S36),1,0))</f>
        <v>0</v>
      </c>
      <c r="AD35" s="241">
        <f>AB35-AC35</f>
        <v>6</v>
      </c>
      <c r="AE35" s="240">
        <f>SUM(E34:E36,I34:I36,M34:M36,Q34:Q36)</f>
        <v>126</v>
      </c>
      <c r="AF35" s="240">
        <f>SUM(G34:G36,K34:K36,O34:O36,S34:S36)</f>
        <v>89</v>
      </c>
      <c r="AG35" s="239">
        <f>AE35-AF35</f>
        <v>37</v>
      </c>
      <c r="AH35" s="21"/>
      <c r="AI35" s="21"/>
      <c r="AJ35" s="21"/>
      <c r="AK35" s="21"/>
      <c r="AL35" s="21"/>
      <c r="AM35" s="105" t="s">
        <v>178</v>
      </c>
      <c r="AN35" s="111" t="s">
        <v>129</v>
      </c>
      <c r="AO35" s="516"/>
      <c r="AP35" s="460"/>
      <c r="AQ35" s="460"/>
      <c r="AR35" s="461"/>
      <c r="AS35" s="190">
        <v>18</v>
      </c>
      <c r="AT35" s="209" t="str">
        <f>IF(AS35="","","-")</f>
        <v>-</v>
      </c>
      <c r="AU35" s="227">
        <v>21</v>
      </c>
      <c r="AV35" s="503"/>
      <c r="AW35" s="190">
        <v>21</v>
      </c>
      <c r="AX35" s="209" t="str">
        <f t="shared" si="2"/>
        <v>-</v>
      </c>
      <c r="AY35" s="216">
        <v>18</v>
      </c>
      <c r="AZ35" s="503"/>
      <c r="BA35" s="190">
        <v>22</v>
      </c>
      <c r="BB35" s="209" t="str">
        <f t="shared" si="3"/>
        <v>-</v>
      </c>
      <c r="BC35" s="216">
        <v>20</v>
      </c>
      <c r="BD35" s="466"/>
      <c r="BE35" s="531"/>
      <c r="BF35" s="532"/>
      <c r="BG35" s="532"/>
      <c r="BH35" s="533"/>
      <c r="BI35" s="183"/>
      <c r="BJ35" s="244">
        <f>COUNTIF(AO34:BD36,"○")</f>
        <v>3</v>
      </c>
      <c r="BK35" s="240">
        <f>COUNTIF(AO34:BD36,"×")</f>
        <v>0</v>
      </c>
      <c r="BL35" s="243">
        <f>(IF((AO34&gt;AQ34),1,0))+(IF((AO35&gt;AQ35),1,0))+(IF((AO36&gt;AQ36),1,0))+(IF((AS34&gt;AU34),1,0))+(IF((AS35&gt;AU35),1,0))+(IF((AS36&gt;AU36),1,0))+(IF((AW34&gt;AY34),1,0))+(IF((AW35&gt;AY35),1,0))+(IF((AW36&gt;AY36),1,0))+(IF((BA34&gt;BC34),1,0))+(IF((BA35&gt;BC35),1,0))+(IF((BA36&gt;BC36),1,0))</f>
        <v>6</v>
      </c>
      <c r="BM35" s="242">
        <f>(IF((AO34&lt;AQ34),1,0))+(IF((AO35&lt;AQ35),1,0))+(IF((AO36&lt;AQ36),1,0))+(IF((AS34&lt;AU34),1,0))+(IF((AS35&lt;AU35),1,0))+(IF((AS36&lt;AU36),1,0))+(IF((AW34&lt;AY34),1,0))+(IF((AW35&lt;AY35),1,0))+(IF((AW36&lt;AY36),1,0))+(IF((BA34&lt;BC34),1,0))+(IF((BA35&lt;BC35),1,0))+(IF((BA36&lt;BC36),1,0))</f>
        <v>1</v>
      </c>
      <c r="BN35" s="241">
        <f>BL35-BM35</f>
        <v>5</v>
      </c>
      <c r="BO35" s="240">
        <f>SUM(AO34:AO36,AS34:AS36,AW34:AW36,BA34:BA36)</f>
        <v>145</v>
      </c>
      <c r="BP35" s="240">
        <f>SUM(AQ34:AQ36,AU34:AU36,AY34:AY36,BC34:BC36)</f>
        <v>130</v>
      </c>
      <c r="BQ35" s="239">
        <f>BO35-BP35</f>
        <v>15</v>
      </c>
    </row>
    <row r="36" spans="3:69" ht="12" customHeight="1">
      <c r="C36" s="105"/>
      <c r="D36" s="110" t="s">
        <v>20</v>
      </c>
      <c r="E36" s="517"/>
      <c r="F36" s="518"/>
      <c r="G36" s="518"/>
      <c r="H36" s="519"/>
      <c r="I36" s="192"/>
      <c r="J36" s="209">
        <f>IF(I36="","","-")</f>
      </c>
      <c r="K36" s="223"/>
      <c r="L36" s="507"/>
      <c r="M36" s="192"/>
      <c r="N36" s="224">
        <f t="shared" si="0"/>
      </c>
      <c r="O36" s="223"/>
      <c r="P36" s="503"/>
      <c r="Q36" s="192"/>
      <c r="R36" s="224">
        <f t="shared" si="1"/>
      </c>
      <c r="S36" s="223"/>
      <c r="T36" s="466"/>
      <c r="U36" s="189">
        <f>Z35</f>
        <v>3</v>
      </c>
      <c r="V36" s="188" t="s">
        <v>87</v>
      </c>
      <c r="W36" s="188">
        <f>AA35</f>
        <v>0</v>
      </c>
      <c r="X36" s="187" t="s">
        <v>84</v>
      </c>
      <c r="Y36" s="183"/>
      <c r="Z36" s="244"/>
      <c r="AA36" s="240"/>
      <c r="AB36" s="244"/>
      <c r="AC36" s="240"/>
      <c r="AD36" s="239"/>
      <c r="AE36" s="240"/>
      <c r="AF36" s="240"/>
      <c r="AG36" s="239"/>
      <c r="AH36" s="21"/>
      <c r="AI36" s="21"/>
      <c r="AJ36" s="21"/>
      <c r="AK36" s="21"/>
      <c r="AL36" s="21"/>
      <c r="AM36" s="105"/>
      <c r="AN36" s="110" t="s">
        <v>20</v>
      </c>
      <c r="AO36" s="517"/>
      <c r="AP36" s="518"/>
      <c r="AQ36" s="518"/>
      <c r="AR36" s="519"/>
      <c r="AS36" s="192">
        <v>21</v>
      </c>
      <c r="AT36" s="209" t="str">
        <f>IF(AS36="","","-")</f>
        <v>-</v>
      </c>
      <c r="AU36" s="223">
        <v>19</v>
      </c>
      <c r="AV36" s="507"/>
      <c r="AW36" s="192"/>
      <c r="AX36" s="224">
        <f t="shared" si="2"/>
      </c>
      <c r="AY36" s="223"/>
      <c r="AZ36" s="503"/>
      <c r="BA36" s="192"/>
      <c r="BB36" s="224">
        <f t="shared" si="3"/>
      </c>
      <c r="BC36" s="223"/>
      <c r="BD36" s="466"/>
      <c r="BE36" s="189">
        <f>BJ35</f>
        <v>3</v>
      </c>
      <c r="BF36" s="188" t="s">
        <v>87</v>
      </c>
      <c r="BG36" s="188">
        <f>BK35</f>
        <v>0</v>
      </c>
      <c r="BH36" s="187" t="s">
        <v>84</v>
      </c>
      <c r="BI36" s="183"/>
      <c r="BJ36" s="244"/>
      <c r="BK36" s="240"/>
      <c r="BL36" s="244"/>
      <c r="BM36" s="240"/>
      <c r="BN36" s="239"/>
      <c r="BO36" s="240"/>
      <c r="BP36" s="240"/>
      <c r="BQ36" s="239"/>
    </row>
    <row r="37" spans="3:69" ht="12" customHeight="1">
      <c r="C37" s="109" t="s">
        <v>297</v>
      </c>
      <c r="D37" s="106" t="s">
        <v>293</v>
      </c>
      <c r="E37" s="211">
        <f>IF(K34="","",K34)</f>
        <v>15</v>
      </c>
      <c r="F37" s="209" t="str">
        <f aca="true" t="shared" si="4" ref="F37:F45">IF(E37="","","-")</f>
        <v>-</v>
      </c>
      <c r="G37" s="208">
        <f>IF(I34="","",I34)</f>
        <v>21</v>
      </c>
      <c r="H37" s="481" t="str">
        <f>IF(L34="","",IF(L34="○","×",IF(L34="×","○")))</f>
        <v>×</v>
      </c>
      <c r="I37" s="456"/>
      <c r="J37" s="457"/>
      <c r="K37" s="457"/>
      <c r="L37" s="458"/>
      <c r="M37" s="190">
        <v>14</v>
      </c>
      <c r="N37" s="209" t="str">
        <f t="shared" si="0"/>
        <v>-</v>
      </c>
      <c r="O37" s="216">
        <v>21</v>
      </c>
      <c r="P37" s="539" t="str">
        <f>IF(M37&lt;&gt;"",IF(M37&gt;O37,IF(M38&gt;O38,"○",IF(M39&gt;O39,"○","×")),IF(M38&gt;O38,IF(M39&gt;O39,"○","×"),"×")),"")</f>
        <v>×</v>
      </c>
      <c r="Q37" s="190">
        <v>21</v>
      </c>
      <c r="R37" s="209" t="str">
        <f t="shared" si="1"/>
        <v>-</v>
      </c>
      <c r="S37" s="216">
        <v>15</v>
      </c>
      <c r="T37" s="537" t="str">
        <f>IF(Q37&lt;&gt;"",IF(Q37&gt;S37,IF(Q38&gt;S38,"○",IF(Q39&gt;S39,"○","×")),IF(Q38&gt;S38,IF(Q39&gt;S39,"○","×"),"×")),"")</f>
        <v>○</v>
      </c>
      <c r="U37" s="534" t="s">
        <v>51</v>
      </c>
      <c r="V37" s="535"/>
      <c r="W37" s="535"/>
      <c r="X37" s="536"/>
      <c r="Y37" s="183"/>
      <c r="Z37" s="234"/>
      <c r="AA37" s="233"/>
      <c r="AB37" s="234"/>
      <c r="AC37" s="233"/>
      <c r="AD37" s="247"/>
      <c r="AE37" s="233"/>
      <c r="AF37" s="233"/>
      <c r="AG37" s="247"/>
      <c r="AH37" s="21"/>
      <c r="AI37" s="21"/>
      <c r="AJ37" s="21"/>
      <c r="AK37" s="21"/>
      <c r="AL37" s="21"/>
      <c r="AM37" s="109" t="s">
        <v>280</v>
      </c>
      <c r="AN37" s="106" t="s">
        <v>279</v>
      </c>
      <c r="AO37" s="211">
        <f>IF(AU34="","",AU34)</f>
        <v>16</v>
      </c>
      <c r="AP37" s="209" t="str">
        <f aca="true" t="shared" si="5" ref="AP37:AP45">IF(AO37="","","-")</f>
        <v>-</v>
      </c>
      <c r="AQ37" s="208">
        <f>IF(AS34="","",AS34)</f>
        <v>21</v>
      </c>
      <c r="AR37" s="481" t="str">
        <f>IF(AV34="","",IF(AV34="○","×",IF(AV34="×","○")))</f>
        <v>×</v>
      </c>
      <c r="AS37" s="456"/>
      <c r="AT37" s="457"/>
      <c r="AU37" s="457"/>
      <c r="AV37" s="458"/>
      <c r="AW37" s="190">
        <v>18</v>
      </c>
      <c r="AX37" s="209" t="str">
        <f t="shared" si="2"/>
        <v>-</v>
      </c>
      <c r="AY37" s="216">
        <v>21</v>
      </c>
      <c r="AZ37" s="539" t="str">
        <f>IF(AW37&lt;&gt;"",IF(AW37&gt;AY37,IF(AW38&gt;AY38,"○",IF(AW39&gt;AY39,"○","×")),IF(AW38&gt;AY38,IF(AW39&gt;AY39,"○","×"),"×")),"")</f>
        <v>×</v>
      </c>
      <c r="BA37" s="190">
        <v>11</v>
      </c>
      <c r="BB37" s="209" t="str">
        <f t="shared" si="3"/>
        <v>-</v>
      </c>
      <c r="BC37" s="216">
        <v>21</v>
      </c>
      <c r="BD37" s="537" t="str">
        <f>IF(BA37&lt;&gt;"",IF(BA37&gt;BC37,IF(BA38&gt;BC38,"○",IF(BA39&gt;BC39,"○","×")),IF(BA38&gt;BC38,IF(BA39&gt;BC39,"○","×"),"×")),"")</f>
        <v>×</v>
      </c>
      <c r="BE37" s="534" t="s">
        <v>53</v>
      </c>
      <c r="BF37" s="535"/>
      <c r="BG37" s="535"/>
      <c r="BH37" s="536"/>
      <c r="BI37" s="183"/>
      <c r="BJ37" s="234"/>
      <c r="BK37" s="233"/>
      <c r="BL37" s="234"/>
      <c r="BM37" s="233"/>
      <c r="BN37" s="247"/>
      <c r="BO37" s="233"/>
      <c r="BP37" s="233"/>
      <c r="BQ37" s="247"/>
    </row>
    <row r="38" spans="3:69" ht="12" customHeight="1">
      <c r="C38" s="105" t="s">
        <v>310</v>
      </c>
      <c r="D38" s="104" t="s">
        <v>293</v>
      </c>
      <c r="E38" s="211">
        <f>IF(K35="","",K35)</f>
        <v>15</v>
      </c>
      <c r="F38" s="209" t="str">
        <f t="shared" si="4"/>
        <v>-</v>
      </c>
      <c r="G38" s="208">
        <f>IF(I35="","",I35)</f>
        <v>21</v>
      </c>
      <c r="H38" s="482" t="str">
        <f>IF(J35="","",J35)</f>
        <v>-</v>
      </c>
      <c r="I38" s="459"/>
      <c r="J38" s="460"/>
      <c r="K38" s="460"/>
      <c r="L38" s="461"/>
      <c r="M38" s="190">
        <v>21</v>
      </c>
      <c r="N38" s="209" t="str">
        <f t="shared" si="0"/>
        <v>-</v>
      </c>
      <c r="O38" s="216">
        <v>14</v>
      </c>
      <c r="P38" s="503"/>
      <c r="Q38" s="190">
        <v>21</v>
      </c>
      <c r="R38" s="209" t="str">
        <f t="shared" si="1"/>
        <v>-</v>
      </c>
      <c r="S38" s="216">
        <v>18</v>
      </c>
      <c r="T38" s="466"/>
      <c r="U38" s="531"/>
      <c r="V38" s="532"/>
      <c r="W38" s="532"/>
      <c r="X38" s="533"/>
      <c r="Y38" s="183"/>
      <c r="Z38" s="244">
        <f>COUNTIF(E37:T39,"○")</f>
        <v>1</v>
      </c>
      <c r="AA38" s="240">
        <f>COUNTIF(E37:T39,"×")</f>
        <v>2</v>
      </c>
      <c r="AB38" s="243">
        <f>(IF((E37&gt;G37),1,0))+(IF((E38&gt;G38),1,0))+(IF((E39&gt;G39),1,0))+(IF((I37&gt;K37),1,0))+(IF((I38&gt;K38),1,0))+(IF((I39&gt;K39),1,0))+(IF((M37&gt;O37),1,0))+(IF((M38&gt;O38),1,0))+(IF((M39&gt;O39),1,0))+(IF((Q37&gt;S37),1,0))+(IF((Q38&gt;S38),1,0))+(IF((Q39&gt;S39),1,0))</f>
        <v>3</v>
      </c>
      <c r="AC38" s="242">
        <f>(IF((E37&lt;G37),1,0))+(IF((E38&lt;G38),1,0))+(IF((E39&lt;G39),1,0))+(IF((I37&lt;K37),1,0))+(IF((I38&lt;K38),1,0))+(IF((I39&lt;K39),1,0))+(IF((M37&lt;O37),1,0))+(IF((M38&lt;O38),1,0))+(IF((M39&lt;O39),1,0))+(IF((Q37&lt;S37),1,0))+(IF((Q38&lt;S38),1,0))+(IF((Q39&lt;S39),1,0))</f>
        <v>4</v>
      </c>
      <c r="AD38" s="241">
        <f>AB38-AC38</f>
        <v>-1</v>
      </c>
      <c r="AE38" s="240">
        <f>SUM(E37:E39,I37:I39,M37:M39,Q37:Q39)</f>
        <v>121</v>
      </c>
      <c r="AF38" s="240">
        <f>SUM(G37:G39,K37:K39,O37:O39,S37:S39)</f>
        <v>131</v>
      </c>
      <c r="AG38" s="239">
        <f>AE38-AF38</f>
        <v>-10</v>
      </c>
      <c r="AH38" s="21"/>
      <c r="AI38" s="21"/>
      <c r="AJ38" s="21"/>
      <c r="AK38" s="21"/>
      <c r="AL38" s="21"/>
      <c r="AM38" s="105" t="s">
        <v>281</v>
      </c>
      <c r="AN38" s="104" t="s">
        <v>279</v>
      </c>
      <c r="AO38" s="211">
        <f>IF(AU35="","",AU35)</f>
        <v>21</v>
      </c>
      <c r="AP38" s="209" t="str">
        <f t="shared" si="5"/>
        <v>-</v>
      </c>
      <c r="AQ38" s="208">
        <f>IF(AS35="","",AS35)</f>
        <v>18</v>
      </c>
      <c r="AR38" s="482" t="str">
        <f>IF(AT35="","",AT35)</f>
        <v>-</v>
      </c>
      <c r="AS38" s="459"/>
      <c r="AT38" s="460"/>
      <c r="AU38" s="460"/>
      <c r="AV38" s="461"/>
      <c r="AW38" s="190">
        <v>19</v>
      </c>
      <c r="AX38" s="209" t="str">
        <f t="shared" si="2"/>
        <v>-</v>
      </c>
      <c r="AY38" s="216">
        <v>21</v>
      </c>
      <c r="AZ38" s="503"/>
      <c r="BA38" s="190">
        <v>20</v>
      </c>
      <c r="BB38" s="209" t="str">
        <f t="shared" si="3"/>
        <v>-</v>
      </c>
      <c r="BC38" s="216">
        <v>22</v>
      </c>
      <c r="BD38" s="466"/>
      <c r="BE38" s="531"/>
      <c r="BF38" s="532"/>
      <c r="BG38" s="532"/>
      <c r="BH38" s="533"/>
      <c r="BI38" s="183"/>
      <c r="BJ38" s="244">
        <f>COUNTIF(AO37:BD39,"○")</f>
        <v>0</v>
      </c>
      <c r="BK38" s="240">
        <f>COUNTIF(AO37:BD39,"×")</f>
        <v>3</v>
      </c>
      <c r="BL38" s="243">
        <f>(IF((AO37&gt;AQ37),1,0))+(IF((AO38&gt;AQ38),1,0))+(IF((AO39&gt;AQ39),1,0))+(IF((AS37&gt;AU37),1,0))+(IF((AS38&gt;AU38),1,0))+(IF((AS39&gt;AU39),1,0))+(IF((AW37&gt;AY37),1,0))+(IF((AW38&gt;AY38),1,0))+(IF((AW39&gt;AY39),1,0))+(IF((BA37&gt;BC37),1,0))+(IF((BA38&gt;BC38),1,0))+(IF((BA39&gt;BC39),1,0))</f>
        <v>1</v>
      </c>
      <c r="BM38" s="242">
        <f>(IF((AO37&lt;AQ37),1,0))+(IF((AO38&lt;AQ38),1,0))+(IF((AO39&lt;AQ39),1,0))+(IF((AS37&lt;AU37),1,0))+(IF((AS38&lt;AU38),1,0))+(IF((AS39&lt;AU39),1,0))+(IF((AW37&lt;AY37),1,0))+(IF((AW38&lt;AY38),1,0))+(IF((AW39&lt;AY39),1,0))+(IF((BA37&lt;BC37),1,0))+(IF((BA38&lt;BC38),1,0))+(IF((BA39&lt;BC39),1,0))</f>
        <v>6</v>
      </c>
      <c r="BN38" s="241">
        <f>BL38-BM38</f>
        <v>-5</v>
      </c>
      <c r="BO38" s="240">
        <f>SUM(AO37:AO39,AS37:AS39,AW37:AW39,BA37:BA39)</f>
        <v>124</v>
      </c>
      <c r="BP38" s="240">
        <f>SUM(AQ37:AQ39,AU37:AU39,AY37:AY39,BC37:BC39)</f>
        <v>145</v>
      </c>
      <c r="BQ38" s="239">
        <f>BO38-BP38</f>
        <v>-21</v>
      </c>
    </row>
    <row r="39" spans="3:69" ht="12" customHeight="1">
      <c r="C39" s="108"/>
      <c r="D39" s="107" t="s">
        <v>29</v>
      </c>
      <c r="E39" s="226">
        <f>IF(K36="","",K36)</f>
      </c>
      <c r="F39" s="209">
        <f t="shared" si="4"/>
      </c>
      <c r="G39" s="225">
        <f>IF(I36="","",I36)</f>
      </c>
      <c r="H39" s="504">
        <f>IF(J36="","",J36)</f>
      </c>
      <c r="I39" s="520"/>
      <c r="J39" s="518"/>
      <c r="K39" s="518"/>
      <c r="L39" s="519"/>
      <c r="M39" s="192">
        <v>14</v>
      </c>
      <c r="N39" s="209" t="str">
        <f t="shared" si="0"/>
        <v>-</v>
      </c>
      <c r="O39" s="223">
        <v>21</v>
      </c>
      <c r="P39" s="507"/>
      <c r="Q39" s="192"/>
      <c r="R39" s="224">
        <f t="shared" si="1"/>
      </c>
      <c r="S39" s="223"/>
      <c r="T39" s="506"/>
      <c r="U39" s="189">
        <f>Z38</f>
        <v>1</v>
      </c>
      <c r="V39" s="188" t="s">
        <v>87</v>
      </c>
      <c r="W39" s="188">
        <f>AA38</f>
        <v>2</v>
      </c>
      <c r="X39" s="187" t="s">
        <v>84</v>
      </c>
      <c r="Y39" s="183"/>
      <c r="Z39" s="238"/>
      <c r="AA39" s="237"/>
      <c r="AB39" s="238"/>
      <c r="AC39" s="237"/>
      <c r="AD39" s="236"/>
      <c r="AE39" s="237"/>
      <c r="AF39" s="237"/>
      <c r="AG39" s="236"/>
      <c r="AH39" s="21"/>
      <c r="AI39" s="21"/>
      <c r="AJ39" s="21"/>
      <c r="AK39" s="21"/>
      <c r="AL39" s="21"/>
      <c r="AM39" s="108"/>
      <c r="AN39" s="107" t="s">
        <v>21</v>
      </c>
      <c r="AO39" s="226">
        <f>IF(AU36="","",AU36)</f>
        <v>19</v>
      </c>
      <c r="AP39" s="209" t="str">
        <f t="shared" si="5"/>
        <v>-</v>
      </c>
      <c r="AQ39" s="225">
        <f>IF(AS36="","",AS36)</f>
        <v>21</v>
      </c>
      <c r="AR39" s="504" t="str">
        <f>IF(AT36="","",AT36)</f>
        <v>-</v>
      </c>
      <c r="AS39" s="520"/>
      <c r="AT39" s="518"/>
      <c r="AU39" s="518"/>
      <c r="AV39" s="519"/>
      <c r="AW39" s="192"/>
      <c r="AX39" s="209">
        <f t="shared" si="2"/>
      </c>
      <c r="AY39" s="223"/>
      <c r="AZ39" s="507"/>
      <c r="BA39" s="192"/>
      <c r="BB39" s="224">
        <f t="shared" si="3"/>
      </c>
      <c r="BC39" s="223"/>
      <c r="BD39" s="506"/>
      <c r="BE39" s="189">
        <f>BJ38</f>
        <v>0</v>
      </c>
      <c r="BF39" s="188" t="s">
        <v>87</v>
      </c>
      <c r="BG39" s="188">
        <f>BK38</f>
        <v>3</v>
      </c>
      <c r="BH39" s="187" t="s">
        <v>84</v>
      </c>
      <c r="BI39" s="183"/>
      <c r="BJ39" s="238"/>
      <c r="BK39" s="237"/>
      <c r="BL39" s="238"/>
      <c r="BM39" s="237"/>
      <c r="BN39" s="236"/>
      <c r="BO39" s="237"/>
      <c r="BP39" s="237"/>
      <c r="BQ39" s="236"/>
    </row>
    <row r="40" spans="3:69" ht="12" customHeight="1">
      <c r="C40" s="109" t="s">
        <v>317</v>
      </c>
      <c r="D40" s="106" t="s">
        <v>308</v>
      </c>
      <c r="E40" s="211">
        <f>IF(O34="","",O34)</f>
        <v>17</v>
      </c>
      <c r="F40" s="213" t="str">
        <f t="shared" si="4"/>
        <v>-</v>
      </c>
      <c r="G40" s="208">
        <f>IF(M34="","",M34)</f>
        <v>21</v>
      </c>
      <c r="H40" s="481" t="str">
        <f>IF(P34="","",IF(P34="○","×",IF(P34="×","○")))</f>
        <v>×</v>
      </c>
      <c r="I40" s="210">
        <f>IF(O37="","",O37)</f>
        <v>21</v>
      </c>
      <c r="J40" s="209" t="str">
        <f aca="true" t="shared" si="6" ref="J40:J45">IF(I40="","","-")</f>
        <v>-</v>
      </c>
      <c r="K40" s="208">
        <f>IF(M37="","",M37)</f>
        <v>14</v>
      </c>
      <c r="L40" s="481" t="str">
        <f>IF(P37="","",IF(P37="○","×",IF(P37="×","○")))</f>
        <v>○</v>
      </c>
      <c r="M40" s="456"/>
      <c r="N40" s="457"/>
      <c r="O40" s="457"/>
      <c r="P40" s="458"/>
      <c r="Q40" s="190">
        <v>21</v>
      </c>
      <c r="R40" s="209" t="str">
        <f t="shared" si="1"/>
        <v>-</v>
      </c>
      <c r="S40" s="216">
        <v>13</v>
      </c>
      <c r="T40" s="466" t="str">
        <f>IF(Q40&lt;&gt;"",IF(Q40&gt;S40,IF(Q41&gt;S41,"○",IF(Q42&gt;S42,"○","×")),IF(Q41&gt;S41,IF(Q42&gt;S42,"○","×"),"×")),"")</f>
        <v>○</v>
      </c>
      <c r="U40" s="534" t="s">
        <v>52</v>
      </c>
      <c r="V40" s="535"/>
      <c r="W40" s="535"/>
      <c r="X40" s="536"/>
      <c r="Y40" s="183"/>
      <c r="Z40" s="244"/>
      <c r="AA40" s="240"/>
      <c r="AB40" s="244"/>
      <c r="AC40" s="240"/>
      <c r="AD40" s="239"/>
      <c r="AE40" s="240"/>
      <c r="AF40" s="240"/>
      <c r="AG40" s="239"/>
      <c r="AH40" s="21"/>
      <c r="AI40" s="21"/>
      <c r="AJ40" s="21"/>
      <c r="AK40" s="21"/>
      <c r="AL40" s="21"/>
      <c r="AM40" s="109" t="s">
        <v>324</v>
      </c>
      <c r="AN40" s="106" t="s">
        <v>325</v>
      </c>
      <c r="AO40" s="211">
        <f>IF(AY34="","",AY34)</f>
        <v>19</v>
      </c>
      <c r="AP40" s="213" t="str">
        <f t="shared" si="5"/>
        <v>-</v>
      </c>
      <c r="AQ40" s="208">
        <f>IF(AW34="","",AW34)</f>
        <v>21</v>
      </c>
      <c r="AR40" s="481" t="str">
        <f>IF(AZ34="","",IF(AZ34="○","×",IF(AZ34="×","○")))</f>
        <v>×</v>
      </c>
      <c r="AS40" s="210">
        <f>IF(AY37="","",AY37)</f>
        <v>21</v>
      </c>
      <c r="AT40" s="209" t="str">
        <f aca="true" t="shared" si="7" ref="AT40:AT45">IF(AS40="","","-")</f>
        <v>-</v>
      </c>
      <c r="AU40" s="208">
        <f>IF(AW37="","",AW37)</f>
        <v>18</v>
      </c>
      <c r="AV40" s="481" t="str">
        <f>IF(AZ37="","",IF(AZ37="○","×",IF(AZ37="×","○")))</f>
        <v>○</v>
      </c>
      <c r="AW40" s="456"/>
      <c r="AX40" s="457"/>
      <c r="AY40" s="457"/>
      <c r="AZ40" s="458"/>
      <c r="BA40" s="190">
        <v>21</v>
      </c>
      <c r="BB40" s="209" t="str">
        <f t="shared" si="3"/>
        <v>-</v>
      </c>
      <c r="BC40" s="216">
        <v>19</v>
      </c>
      <c r="BD40" s="466" t="str">
        <f>IF(BA40&lt;&gt;"",IF(BA40&gt;BC40,IF(BA41&gt;BC41,"○",IF(BA42&gt;BC42,"○","×")),IF(BA41&gt;BC41,IF(BA42&gt;BC42,"○","×"),"×")),"")</f>
        <v>○</v>
      </c>
      <c r="BE40" s="534" t="s">
        <v>52</v>
      </c>
      <c r="BF40" s="535"/>
      <c r="BG40" s="535"/>
      <c r="BH40" s="536"/>
      <c r="BI40" s="183"/>
      <c r="BJ40" s="244"/>
      <c r="BK40" s="240"/>
      <c r="BL40" s="244"/>
      <c r="BM40" s="240"/>
      <c r="BN40" s="239"/>
      <c r="BO40" s="240"/>
      <c r="BP40" s="240"/>
      <c r="BQ40" s="239"/>
    </row>
    <row r="41" spans="3:69" ht="12" customHeight="1">
      <c r="C41" s="105" t="s">
        <v>64</v>
      </c>
      <c r="D41" s="104" t="s">
        <v>88</v>
      </c>
      <c r="E41" s="211">
        <f>IF(O35="","",O35)</f>
        <v>19</v>
      </c>
      <c r="F41" s="209" t="str">
        <f t="shared" si="4"/>
        <v>-</v>
      </c>
      <c r="G41" s="208">
        <f>IF(M35="","",M35)</f>
        <v>21</v>
      </c>
      <c r="H41" s="482">
        <f>IF(J38="","",J38)</f>
      </c>
      <c r="I41" s="210">
        <f>IF(O38="","",O38)</f>
        <v>14</v>
      </c>
      <c r="J41" s="209" t="str">
        <f t="shared" si="6"/>
        <v>-</v>
      </c>
      <c r="K41" s="208">
        <f>IF(M38="","",M38)</f>
        <v>21</v>
      </c>
      <c r="L41" s="482" t="str">
        <f>IF(N38="","",N38)</f>
        <v>-</v>
      </c>
      <c r="M41" s="459"/>
      <c r="N41" s="460"/>
      <c r="O41" s="460"/>
      <c r="P41" s="461"/>
      <c r="Q41" s="190">
        <v>21</v>
      </c>
      <c r="R41" s="209" t="str">
        <f t="shared" si="1"/>
        <v>-</v>
      </c>
      <c r="S41" s="216">
        <v>13</v>
      </c>
      <c r="T41" s="466"/>
      <c r="U41" s="531"/>
      <c r="V41" s="532"/>
      <c r="W41" s="532"/>
      <c r="X41" s="533"/>
      <c r="Y41" s="183"/>
      <c r="Z41" s="244">
        <f>COUNTIF(E40:T42,"○")</f>
        <v>2</v>
      </c>
      <c r="AA41" s="240">
        <f>COUNTIF(E40:T42,"×")</f>
        <v>1</v>
      </c>
      <c r="AB41" s="243">
        <f>(IF((E40&gt;G40),1,0))+(IF((E41&gt;G41),1,0))+(IF((E42&gt;G42),1,0))+(IF((I40&gt;K40),1,0))+(IF((I41&gt;K41),1,0))+(IF((I42&gt;K42),1,0))+(IF((M40&gt;O40),1,0))+(IF((M41&gt;O41),1,0))+(IF((M42&gt;O42),1,0))+(IF((Q40&gt;S40),1,0))+(IF((Q41&gt;S41),1,0))+(IF((Q42&gt;S42),1,0))</f>
        <v>4</v>
      </c>
      <c r="AC41" s="242">
        <f>(IF((E40&lt;G40),1,0))+(IF((E41&lt;G41),1,0))+(IF((E42&lt;G42),1,0))+(IF((I40&lt;K40),1,0))+(IF((I41&lt;K41),1,0))+(IF((I42&lt;K42),1,0))+(IF((M40&lt;O40),1,0))+(IF((M41&lt;O41),1,0))+(IF((M42&lt;O42),1,0))+(IF((Q40&lt;S40),1,0))+(IF((Q41&lt;S41),1,0))+(IF((Q42&lt;S42),1,0))</f>
        <v>3</v>
      </c>
      <c r="AD41" s="241">
        <f>AB41-AC41</f>
        <v>1</v>
      </c>
      <c r="AE41" s="240">
        <f>SUM(E40:E42,I40:I42,M40:M42,Q40:Q42)</f>
        <v>134</v>
      </c>
      <c r="AF41" s="240">
        <f>SUM(G40:G42,K40:K42,O40:O42,S40:S42)</f>
        <v>117</v>
      </c>
      <c r="AG41" s="239">
        <f>AE41-AF41</f>
        <v>17</v>
      </c>
      <c r="AH41" s="21"/>
      <c r="AI41" s="21"/>
      <c r="AJ41" s="21"/>
      <c r="AK41" s="21"/>
      <c r="AL41" s="21"/>
      <c r="AM41" s="105" t="s">
        <v>328</v>
      </c>
      <c r="AN41" s="104" t="s">
        <v>88</v>
      </c>
      <c r="AO41" s="211">
        <f>IF(AY35="","",AY35)</f>
        <v>18</v>
      </c>
      <c r="AP41" s="209" t="str">
        <f t="shared" si="5"/>
        <v>-</v>
      </c>
      <c r="AQ41" s="208">
        <f>IF(AW35="","",AW35)</f>
        <v>21</v>
      </c>
      <c r="AR41" s="482">
        <f>IF(AT38="","",AT38)</f>
      </c>
      <c r="AS41" s="210">
        <f>IF(AY38="","",AY38)</f>
        <v>21</v>
      </c>
      <c r="AT41" s="209" t="str">
        <f t="shared" si="7"/>
        <v>-</v>
      </c>
      <c r="AU41" s="208">
        <f>IF(AW38="","",AW38)</f>
        <v>19</v>
      </c>
      <c r="AV41" s="482" t="str">
        <f>IF(AX38="","",AX38)</f>
        <v>-</v>
      </c>
      <c r="AW41" s="459"/>
      <c r="AX41" s="460"/>
      <c r="AY41" s="460"/>
      <c r="AZ41" s="461"/>
      <c r="BA41" s="190">
        <v>21</v>
      </c>
      <c r="BB41" s="209" t="str">
        <f t="shared" si="3"/>
        <v>-</v>
      </c>
      <c r="BC41" s="216">
        <v>17</v>
      </c>
      <c r="BD41" s="466"/>
      <c r="BE41" s="531"/>
      <c r="BF41" s="532"/>
      <c r="BG41" s="532"/>
      <c r="BH41" s="533"/>
      <c r="BI41" s="183"/>
      <c r="BJ41" s="244">
        <f>COUNTIF(AO40:BD42,"○")</f>
        <v>2</v>
      </c>
      <c r="BK41" s="240">
        <f>COUNTIF(AO40:BD42,"×")</f>
        <v>1</v>
      </c>
      <c r="BL41" s="243">
        <f>(IF((AO40&gt;AQ40),1,0))+(IF((AO41&gt;AQ41),1,0))+(IF((AO42&gt;AQ42),1,0))+(IF((AS40&gt;AU40),1,0))+(IF((AS41&gt;AU41),1,0))+(IF((AS42&gt;AU42),1,0))+(IF((AW40&gt;AY40),1,0))+(IF((AW41&gt;AY41),1,0))+(IF((AW42&gt;AY42),1,0))+(IF((BA40&gt;BC40),1,0))+(IF((BA41&gt;BC41),1,0))+(IF((BA42&gt;BC42),1,0))</f>
        <v>4</v>
      </c>
      <c r="BM41" s="242">
        <f>(IF((AO40&lt;AQ40),1,0))+(IF((AO41&lt;AQ41),1,0))+(IF((AO42&lt;AQ42),1,0))+(IF((AS40&lt;AU40),1,0))+(IF((AS41&lt;AU41),1,0))+(IF((AS42&lt;AU42),1,0))+(IF((AW40&lt;AY40),1,0))+(IF((AW41&lt;AY41),1,0))+(IF((AW42&lt;AY42),1,0))+(IF((BA40&lt;BC40),1,0))+(IF((BA41&lt;BC41),1,0))+(IF((BA42&lt;BC42),1,0))</f>
        <v>2</v>
      </c>
      <c r="BN41" s="241">
        <f>BL41-BM41</f>
        <v>2</v>
      </c>
      <c r="BO41" s="240">
        <f>SUM(AO40:AO42,AS40:AS42,AW40:AW42,BA40:BA42)</f>
        <v>121</v>
      </c>
      <c r="BP41" s="240">
        <f>SUM(AQ40:AQ42,AU40:AU42,AY40:AY42,BC40:BC42)</f>
        <v>115</v>
      </c>
      <c r="BQ41" s="239">
        <f>BO41-BP41</f>
        <v>6</v>
      </c>
    </row>
    <row r="42" spans="3:69" ht="12" customHeight="1">
      <c r="C42" s="108"/>
      <c r="D42" s="107" t="s">
        <v>23</v>
      </c>
      <c r="E42" s="226">
        <f>IF(O36="","",O36)</f>
      </c>
      <c r="F42" s="224">
        <f t="shared" si="4"/>
      </c>
      <c r="G42" s="225">
        <f>IF(M36="","",M36)</f>
      </c>
      <c r="H42" s="504">
        <f>IF(J39="","",J39)</f>
      </c>
      <c r="I42" s="248">
        <f>IF(O39="","",O39)</f>
        <v>21</v>
      </c>
      <c r="J42" s="209" t="str">
        <f t="shared" si="6"/>
        <v>-</v>
      </c>
      <c r="K42" s="225">
        <f>IF(M39="","",M39)</f>
        <v>14</v>
      </c>
      <c r="L42" s="504" t="str">
        <f>IF(N39="","",N39)</f>
        <v>-</v>
      </c>
      <c r="M42" s="520"/>
      <c r="N42" s="518"/>
      <c r="O42" s="518"/>
      <c r="P42" s="519"/>
      <c r="Q42" s="192"/>
      <c r="R42" s="209">
        <f t="shared" si="1"/>
      </c>
      <c r="S42" s="223"/>
      <c r="T42" s="506"/>
      <c r="U42" s="189">
        <f>Z41</f>
        <v>2</v>
      </c>
      <c r="V42" s="188" t="s">
        <v>87</v>
      </c>
      <c r="W42" s="188">
        <f>AA41</f>
        <v>1</v>
      </c>
      <c r="X42" s="187" t="s">
        <v>84</v>
      </c>
      <c r="Y42" s="183"/>
      <c r="Z42" s="244"/>
      <c r="AA42" s="240"/>
      <c r="AB42" s="244"/>
      <c r="AC42" s="240"/>
      <c r="AD42" s="239"/>
      <c r="AE42" s="240"/>
      <c r="AF42" s="240"/>
      <c r="AG42" s="239"/>
      <c r="AH42" s="21"/>
      <c r="AI42" s="21"/>
      <c r="AJ42" s="21"/>
      <c r="AK42" s="21"/>
      <c r="AL42" s="21"/>
      <c r="AM42" s="108"/>
      <c r="AN42" s="107" t="s">
        <v>23</v>
      </c>
      <c r="AO42" s="226">
        <f>IF(AY36="","",AY36)</f>
      </c>
      <c r="AP42" s="224">
        <f t="shared" si="5"/>
      </c>
      <c r="AQ42" s="225">
        <f>IF(AW36="","",AW36)</f>
      </c>
      <c r="AR42" s="504">
        <f>IF(AT39="","",AT39)</f>
      </c>
      <c r="AS42" s="248">
        <f>IF(AY39="","",AY39)</f>
      </c>
      <c r="AT42" s="209">
        <f t="shared" si="7"/>
      </c>
      <c r="AU42" s="225">
        <f>IF(AW39="","",AW39)</f>
      </c>
      <c r="AV42" s="504">
        <f>IF(AX39="","",AX39)</f>
      </c>
      <c r="AW42" s="520"/>
      <c r="AX42" s="518"/>
      <c r="AY42" s="518"/>
      <c r="AZ42" s="519"/>
      <c r="BA42" s="192"/>
      <c r="BB42" s="209">
        <f t="shared" si="3"/>
      </c>
      <c r="BC42" s="223"/>
      <c r="BD42" s="506"/>
      <c r="BE42" s="189">
        <f>BJ41</f>
        <v>2</v>
      </c>
      <c r="BF42" s="188" t="s">
        <v>87</v>
      </c>
      <c r="BG42" s="188">
        <f>BK41</f>
        <v>1</v>
      </c>
      <c r="BH42" s="187" t="s">
        <v>84</v>
      </c>
      <c r="BI42" s="183"/>
      <c r="BJ42" s="244"/>
      <c r="BK42" s="240"/>
      <c r="BL42" s="244"/>
      <c r="BM42" s="240"/>
      <c r="BN42" s="239"/>
      <c r="BO42" s="240"/>
      <c r="BP42" s="240"/>
      <c r="BQ42" s="239"/>
    </row>
    <row r="43" spans="3:69" ht="12" customHeight="1">
      <c r="C43" s="105" t="s">
        <v>196</v>
      </c>
      <c r="D43" s="106" t="s">
        <v>195</v>
      </c>
      <c r="E43" s="211">
        <f>IF(S34="","",S34)</f>
        <v>13</v>
      </c>
      <c r="F43" s="209" t="str">
        <f t="shared" si="4"/>
        <v>-</v>
      </c>
      <c r="G43" s="208">
        <f>IF(Q34="","",Q34)</f>
        <v>21</v>
      </c>
      <c r="H43" s="481" t="str">
        <f>IF(T34="","",IF(T34="○","×",IF(T34="×","○")))</f>
        <v>×</v>
      </c>
      <c r="I43" s="210">
        <f>IF(S37="","",S37)</f>
        <v>15</v>
      </c>
      <c r="J43" s="213" t="str">
        <f t="shared" si="6"/>
        <v>-</v>
      </c>
      <c r="K43" s="208">
        <f>IF(Q37="","",Q37)</f>
        <v>21</v>
      </c>
      <c r="L43" s="481" t="str">
        <f>IF(T37="","",IF(T37="○","×",IF(T37="×","○")))</f>
        <v>×</v>
      </c>
      <c r="M43" s="214">
        <f>IF(S40="","",S40)</f>
        <v>13</v>
      </c>
      <c r="N43" s="209" t="str">
        <f>IF(M43="","","-")</f>
        <v>-</v>
      </c>
      <c r="O43" s="212">
        <f>IF(Q40="","",Q40)</f>
        <v>21</v>
      </c>
      <c r="P43" s="481" t="str">
        <f>IF(T40="","",IF(T40="○","×",IF(T40="×","○")))</f>
        <v>×</v>
      </c>
      <c r="Q43" s="456"/>
      <c r="R43" s="457"/>
      <c r="S43" s="457"/>
      <c r="T43" s="484"/>
      <c r="U43" s="534" t="s">
        <v>53</v>
      </c>
      <c r="V43" s="535"/>
      <c r="W43" s="535"/>
      <c r="X43" s="536"/>
      <c r="Y43" s="183"/>
      <c r="Z43" s="234"/>
      <c r="AA43" s="233"/>
      <c r="AB43" s="234"/>
      <c r="AC43" s="233"/>
      <c r="AD43" s="247"/>
      <c r="AE43" s="233"/>
      <c r="AF43" s="233"/>
      <c r="AG43" s="247"/>
      <c r="AH43" s="21"/>
      <c r="AI43" s="21"/>
      <c r="AJ43" s="21"/>
      <c r="AK43" s="21"/>
      <c r="AL43" s="21"/>
      <c r="AM43" s="105" t="s">
        <v>287</v>
      </c>
      <c r="AN43" s="106" t="s">
        <v>352</v>
      </c>
      <c r="AO43" s="211">
        <f>IF(BC34="","",BC34)</f>
        <v>17</v>
      </c>
      <c r="AP43" s="209" t="str">
        <f t="shared" si="5"/>
        <v>-</v>
      </c>
      <c r="AQ43" s="208">
        <f>IF(BA34="","",BA34)</f>
        <v>21</v>
      </c>
      <c r="AR43" s="481" t="str">
        <f>IF(BD34="","",IF(BD34="○","×",IF(BD34="×","○")))</f>
        <v>×</v>
      </c>
      <c r="AS43" s="210">
        <f>IF(BC37="","",BC37)</f>
        <v>21</v>
      </c>
      <c r="AT43" s="213" t="str">
        <f t="shared" si="7"/>
        <v>-</v>
      </c>
      <c r="AU43" s="208">
        <f>IF(BA37="","",BA37)</f>
        <v>11</v>
      </c>
      <c r="AV43" s="481" t="str">
        <f>IF(BD37="","",IF(BD37="○","×",IF(BD37="×","○")))</f>
        <v>○</v>
      </c>
      <c r="AW43" s="214">
        <f>IF(BC40="","",BC40)</f>
        <v>19</v>
      </c>
      <c r="AX43" s="209" t="str">
        <f>IF(AW43="","","-")</f>
        <v>-</v>
      </c>
      <c r="AY43" s="212">
        <f>IF(BA40="","",BA40)</f>
        <v>21</v>
      </c>
      <c r="AZ43" s="481" t="str">
        <f>IF(BD40="","",IF(BD40="○","×",IF(BD40="×","○")))</f>
        <v>×</v>
      </c>
      <c r="BA43" s="456"/>
      <c r="BB43" s="457"/>
      <c r="BC43" s="457"/>
      <c r="BD43" s="484"/>
      <c r="BE43" s="534" t="s">
        <v>51</v>
      </c>
      <c r="BF43" s="535"/>
      <c r="BG43" s="535"/>
      <c r="BH43" s="536"/>
      <c r="BI43" s="183"/>
      <c r="BJ43" s="234"/>
      <c r="BK43" s="233"/>
      <c r="BL43" s="234"/>
      <c r="BM43" s="233"/>
      <c r="BN43" s="247"/>
      <c r="BO43" s="233"/>
      <c r="BP43" s="233"/>
      <c r="BQ43" s="247"/>
    </row>
    <row r="44" spans="3:69" ht="12" customHeight="1">
      <c r="C44" s="105" t="s">
        <v>198</v>
      </c>
      <c r="D44" s="104" t="s">
        <v>195</v>
      </c>
      <c r="E44" s="211">
        <f>IF(S35="","",S35)</f>
        <v>10</v>
      </c>
      <c r="F44" s="209" t="str">
        <f t="shared" si="4"/>
        <v>-</v>
      </c>
      <c r="G44" s="208">
        <f>IF(Q35="","",Q35)</f>
        <v>21</v>
      </c>
      <c r="H44" s="482" t="str">
        <f>IF(J41="","",J41)</f>
        <v>-</v>
      </c>
      <c r="I44" s="210">
        <f>IF(S38="","",S38)</f>
        <v>18</v>
      </c>
      <c r="J44" s="209" t="str">
        <f t="shared" si="6"/>
        <v>-</v>
      </c>
      <c r="K44" s="208">
        <f>IF(Q38="","",Q38)</f>
        <v>21</v>
      </c>
      <c r="L44" s="482">
        <f>IF(N41="","",N41)</f>
      </c>
      <c r="M44" s="210">
        <f>IF(S41="","",S41)</f>
        <v>13</v>
      </c>
      <c r="N44" s="209" t="str">
        <f>IF(M44="","","-")</f>
        <v>-</v>
      </c>
      <c r="O44" s="208">
        <f>IF(Q41="","",Q41)</f>
        <v>21</v>
      </c>
      <c r="P44" s="482" t="str">
        <f>IF(R41="","",R41)</f>
        <v>-</v>
      </c>
      <c r="Q44" s="459"/>
      <c r="R44" s="460"/>
      <c r="S44" s="460"/>
      <c r="T44" s="485"/>
      <c r="U44" s="531"/>
      <c r="V44" s="532"/>
      <c r="W44" s="532"/>
      <c r="X44" s="533"/>
      <c r="Y44" s="183"/>
      <c r="Z44" s="244">
        <f>COUNTIF(E43:T45,"○")</f>
        <v>0</v>
      </c>
      <c r="AA44" s="240">
        <f>COUNTIF(E43:T45,"×")</f>
        <v>3</v>
      </c>
      <c r="AB44" s="243">
        <f>(IF((E43&gt;G43),1,0))+(IF((E44&gt;G44),1,0))+(IF((E45&gt;G45),1,0))+(IF((I43&gt;K43),1,0))+(IF((I44&gt;K44),1,0))+(IF((I45&gt;K45),1,0))+(IF((M43&gt;O43),1,0))+(IF((M44&gt;O44),1,0))+(IF((M45&gt;O45),1,0))+(IF((Q43&gt;S43),1,0))+(IF((Q44&gt;S44),1,0))+(IF((Q45&gt;S45),1,0))</f>
        <v>0</v>
      </c>
      <c r="AC44" s="242">
        <f>(IF((E43&lt;G43),1,0))+(IF((E44&lt;G44),1,0))+(IF((E45&lt;G45),1,0))+(IF((I43&lt;K43),1,0))+(IF((I44&lt;K44),1,0))+(IF((I45&lt;K45),1,0))+(IF((M43&lt;O43),1,0))+(IF((M44&lt;O44),1,0))+(IF((M45&lt;O45),1,0))+(IF((Q43&lt;S43),1,0))+(IF((Q44&lt;S44),1,0))+(IF((Q45&lt;S45),1,0))</f>
        <v>6</v>
      </c>
      <c r="AD44" s="241">
        <f>AB44-AC44</f>
        <v>-6</v>
      </c>
      <c r="AE44" s="240">
        <f>SUM(E43:E45,I43:I45,M43:M45,Q43:Q45)</f>
        <v>82</v>
      </c>
      <c r="AF44" s="240">
        <f>SUM(G43:G45,K43:K45,O43:O45,S43:S45)</f>
        <v>126</v>
      </c>
      <c r="AG44" s="239">
        <f>AE44-AF44</f>
        <v>-44</v>
      </c>
      <c r="AH44" s="21"/>
      <c r="AI44" s="21"/>
      <c r="AJ44" s="21"/>
      <c r="AK44" s="21"/>
      <c r="AL44" s="21"/>
      <c r="AM44" s="105" t="s">
        <v>289</v>
      </c>
      <c r="AN44" s="104" t="s">
        <v>352</v>
      </c>
      <c r="AO44" s="211">
        <f>IF(BC35="","",BC35)</f>
        <v>20</v>
      </c>
      <c r="AP44" s="209" t="str">
        <f t="shared" si="5"/>
        <v>-</v>
      </c>
      <c r="AQ44" s="208">
        <f>IF(BA35="","",BA35)</f>
        <v>22</v>
      </c>
      <c r="AR44" s="482" t="str">
        <f>IF(AT41="","",AT41)</f>
        <v>-</v>
      </c>
      <c r="AS44" s="210">
        <f>IF(BC38="","",BC38)</f>
        <v>22</v>
      </c>
      <c r="AT44" s="209" t="str">
        <f t="shared" si="7"/>
        <v>-</v>
      </c>
      <c r="AU44" s="208">
        <f>IF(BA38="","",BA38)</f>
        <v>20</v>
      </c>
      <c r="AV44" s="482">
        <f>IF(AX41="","",AX41)</f>
      </c>
      <c r="AW44" s="210">
        <f>IF(BC41="","",BC41)</f>
        <v>17</v>
      </c>
      <c r="AX44" s="209" t="str">
        <f>IF(AW44="","","-")</f>
        <v>-</v>
      </c>
      <c r="AY44" s="208">
        <f>IF(BA41="","",BA41)</f>
        <v>21</v>
      </c>
      <c r="AZ44" s="482" t="str">
        <f>IF(BB41="","",BB41)</f>
        <v>-</v>
      </c>
      <c r="BA44" s="459"/>
      <c r="BB44" s="460"/>
      <c r="BC44" s="460"/>
      <c r="BD44" s="485"/>
      <c r="BE44" s="531"/>
      <c r="BF44" s="532"/>
      <c r="BG44" s="532"/>
      <c r="BH44" s="533"/>
      <c r="BI44" s="183"/>
      <c r="BJ44" s="244">
        <f>COUNTIF(AO43:BD45,"○")</f>
        <v>1</v>
      </c>
      <c r="BK44" s="240">
        <f>COUNTIF(AO43:BD45,"×")</f>
        <v>2</v>
      </c>
      <c r="BL44" s="243">
        <f>(IF((AO43&gt;AQ43),1,0))+(IF((AO44&gt;AQ44),1,0))+(IF((AO45&gt;AQ45),1,0))+(IF((AS43&gt;AU43),1,0))+(IF((AS44&gt;AU44),1,0))+(IF((AS45&gt;AU45),1,0))+(IF((AW43&gt;AY43),1,0))+(IF((AW44&gt;AY44),1,0))+(IF((AW45&gt;AY45),1,0))+(IF((BA43&gt;BC43),1,0))+(IF((BA44&gt;BC44),1,0))+(IF((BA45&gt;BC45),1,0))</f>
        <v>2</v>
      </c>
      <c r="BM44" s="242">
        <f>(IF((AO43&lt;AQ43),1,0))+(IF((AO44&lt;AQ44),1,0))+(IF((AO45&lt;AQ45),1,0))+(IF((AS43&lt;AU43),1,0))+(IF((AS44&lt;AU44),1,0))+(IF((AS45&lt;AU45),1,0))+(IF((AW43&lt;AY43),1,0))+(IF((AW44&lt;AY44),1,0))+(IF((AW45&lt;AY45),1,0))+(IF((BA43&lt;BC43),1,0))+(IF((BA44&lt;BC44),1,0))+(IF((BA45&lt;BC45),1,0))</f>
        <v>4</v>
      </c>
      <c r="BN44" s="241">
        <f>BL44-BM44</f>
        <v>-2</v>
      </c>
      <c r="BO44" s="240">
        <f>SUM(AO43:AO45,AS43:AS45,AW43:AW45,BA43:BA45)</f>
        <v>116</v>
      </c>
      <c r="BP44" s="240">
        <f>SUM(AQ43:AQ45,AU43:AU45,AY43:AY45,BC43:BC45)</f>
        <v>116</v>
      </c>
      <c r="BQ44" s="239">
        <f>BO44-BP44</f>
        <v>0</v>
      </c>
    </row>
    <row r="45" spans="3:69" ht="12" customHeight="1" thickBot="1">
      <c r="C45" s="103"/>
      <c r="D45" s="102" t="s">
        <v>22</v>
      </c>
      <c r="E45" s="201">
        <f>IF(S36="","",S36)</f>
      </c>
      <c r="F45" s="199">
        <f t="shared" si="4"/>
      </c>
      <c r="G45" s="198">
        <f>IF(Q36="","",Q36)</f>
      </c>
      <c r="H45" s="483" t="str">
        <f>IF(J42="","",J42)</f>
        <v>-</v>
      </c>
      <c r="I45" s="200">
        <f>IF(S39="","",S39)</f>
      </c>
      <c r="J45" s="199">
        <f t="shared" si="6"/>
      </c>
      <c r="K45" s="198">
        <f>IF(Q39="","",Q39)</f>
      </c>
      <c r="L45" s="483">
        <f>IF(N42="","",N42)</f>
      </c>
      <c r="M45" s="200">
        <f>IF(S42="","",S42)</f>
      </c>
      <c r="N45" s="199">
        <f>IF(M45="","","-")</f>
      </c>
      <c r="O45" s="198">
        <f>IF(Q42="","",Q42)</f>
      </c>
      <c r="P45" s="483">
        <f>IF(R42="","",R42)</f>
      </c>
      <c r="Q45" s="462"/>
      <c r="R45" s="463"/>
      <c r="S45" s="463"/>
      <c r="T45" s="486"/>
      <c r="U45" s="186">
        <f>Z44</f>
        <v>0</v>
      </c>
      <c r="V45" s="185" t="s">
        <v>87</v>
      </c>
      <c r="W45" s="185">
        <f>AA44</f>
        <v>3</v>
      </c>
      <c r="X45" s="184" t="s">
        <v>84</v>
      </c>
      <c r="Y45" s="183"/>
      <c r="Z45" s="238"/>
      <c r="AA45" s="237"/>
      <c r="AB45" s="238"/>
      <c r="AC45" s="237"/>
      <c r="AD45" s="236"/>
      <c r="AE45" s="237"/>
      <c r="AF45" s="237"/>
      <c r="AG45" s="236"/>
      <c r="AH45" s="21"/>
      <c r="AI45" s="21"/>
      <c r="AJ45" s="21"/>
      <c r="AK45" s="21"/>
      <c r="AL45" s="21"/>
      <c r="AM45" s="103"/>
      <c r="AN45" s="102" t="s">
        <v>22</v>
      </c>
      <c r="AO45" s="201">
        <f>IF(BC36="","",BC36)</f>
      </c>
      <c r="AP45" s="199">
        <f t="shared" si="5"/>
      </c>
      <c r="AQ45" s="198">
        <f>IF(BA36="","",BA36)</f>
      </c>
      <c r="AR45" s="483">
        <f>IF(AT42="","",AT42)</f>
      </c>
      <c r="AS45" s="200">
        <f>IF(BC39="","",BC39)</f>
      </c>
      <c r="AT45" s="199">
        <f t="shared" si="7"/>
      </c>
      <c r="AU45" s="198">
        <f>IF(BA39="","",BA39)</f>
      </c>
      <c r="AV45" s="483">
        <f>IF(AX42="","",AX42)</f>
      </c>
      <c r="AW45" s="200">
        <f>IF(BC42="","",BC42)</f>
      </c>
      <c r="AX45" s="199">
        <f>IF(AW45="","","-")</f>
      </c>
      <c r="AY45" s="198">
        <f>IF(BA42="","",BA42)</f>
      </c>
      <c r="AZ45" s="483">
        <f>IF(BB42="","",BB42)</f>
      </c>
      <c r="BA45" s="462"/>
      <c r="BB45" s="463"/>
      <c r="BC45" s="463"/>
      <c r="BD45" s="486"/>
      <c r="BE45" s="186">
        <f>BJ44</f>
        <v>1</v>
      </c>
      <c r="BF45" s="185" t="s">
        <v>87</v>
      </c>
      <c r="BG45" s="185">
        <f>BK44</f>
        <v>2</v>
      </c>
      <c r="BH45" s="184" t="s">
        <v>84</v>
      </c>
      <c r="BI45" s="183"/>
      <c r="BJ45" s="238"/>
      <c r="BK45" s="237"/>
      <c r="BL45" s="238"/>
      <c r="BM45" s="237"/>
      <c r="BN45" s="236"/>
      <c r="BO45" s="237"/>
      <c r="BP45" s="237"/>
      <c r="BQ45" s="236"/>
    </row>
    <row r="46" spans="3:38" ht="12" customHeight="1" thickBot="1">
      <c r="C46" s="125"/>
      <c r="D46" s="110"/>
      <c r="E46" s="1"/>
      <c r="F46" s="36"/>
      <c r="G46" s="1"/>
      <c r="H46" s="1"/>
      <c r="I46" s="1"/>
      <c r="J46" s="36"/>
      <c r="K46" s="1"/>
      <c r="L46" s="1"/>
      <c r="M46" s="1"/>
      <c r="N46" s="36"/>
      <c r="O46" s="1"/>
      <c r="P46" s="1"/>
      <c r="Q46" s="1"/>
      <c r="R46" s="1"/>
      <c r="S46" s="1"/>
      <c r="T46" s="1"/>
      <c r="U46" s="18"/>
      <c r="V46" s="18"/>
      <c r="W46" s="18"/>
      <c r="X46" s="18"/>
      <c r="Y46" s="9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3:38" ht="12" customHeight="1">
      <c r="C47" s="377" t="s">
        <v>90</v>
      </c>
      <c r="D47" s="378"/>
      <c r="E47" s="442" t="str">
        <f>C49</f>
        <v>窪田　誠也</v>
      </c>
      <c r="F47" s="442"/>
      <c r="G47" s="442"/>
      <c r="H47" s="443"/>
      <c r="I47" s="444" t="str">
        <f>C52</f>
        <v>福田　和也</v>
      </c>
      <c r="J47" s="442"/>
      <c r="K47" s="442"/>
      <c r="L47" s="443"/>
      <c r="M47" s="444" t="str">
        <f>C55</f>
        <v>村上　泰次郎</v>
      </c>
      <c r="N47" s="442"/>
      <c r="O47" s="442"/>
      <c r="P47" s="443"/>
      <c r="Q47" s="444" t="str">
        <f>C58</f>
        <v>松村　直樹</v>
      </c>
      <c r="R47" s="442"/>
      <c r="S47" s="442"/>
      <c r="T47" s="443"/>
      <c r="U47" s="444" t="str">
        <f>C61</f>
        <v>正林　隼人</v>
      </c>
      <c r="V47" s="442"/>
      <c r="W47" s="442"/>
      <c r="X47" s="443"/>
      <c r="Y47" s="416" t="s">
        <v>78</v>
      </c>
      <c r="Z47" s="417"/>
      <c r="AA47" s="417"/>
      <c r="AB47" s="418"/>
      <c r="AC47" s="235"/>
      <c r="AD47" s="419" t="s">
        <v>80</v>
      </c>
      <c r="AE47" s="420"/>
      <c r="AF47" s="431" t="s">
        <v>81</v>
      </c>
      <c r="AG47" s="432"/>
      <c r="AH47" s="433"/>
      <c r="AI47" s="405" t="s">
        <v>82</v>
      </c>
      <c r="AJ47" s="406"/>
      <c r="AK47" s="407"/>
      <c r="AL47" s="21"/>
    </row>
    <row r="48" spans="3:38" ht="12" customHeight="1" thickBot="1">
      <c r="C48" s="379"/>
      <c r="D48" s="380"/>
      <c r="E48" s="410" t="str">
        <f>C50</f>
        <v>金子　将也</v>
      </c>
      <c r="F48" s="410"/>
      <c r="G48" s="410"/>
      <c r="H48" s="411"/>
      <c r="I48" s="412" t="str">
        <f>C53</f>
        <v>石川　竜郎</v>
      </c>
      <c r="J48" s="410"/>
      <c r="K48" s="410"/>
      <c r="L48" s="411"/>
      <c r="M48" s="412" t="str">
        <f>C56</f>
        <v>加藤　正悟</v>
      </c>
      <c r="N48" s="410"/>
      <c r="O48" s="410"/>
      <c r="P48" s="411"/>
      <c r="Q48" s="412" t="str">
        <f>C59</f>
        <v>髙津　康宏</v>
      </c>
      <c r="R48" s="410"/>
      <c r="S48" s="410"/>
      <c r="T48" s="411"/>
      <c r="U48" s="412" t="str">
        <f>C62</f>
        <v>森　勇気</v>
      </c>
      <c r="V48" s="410"/>
      <c r="W48" s="410"/>
      <c r="X48" s="411"/>
      <c r="Y48" s="413" t="s">
        <v>79</v>
      </c>
      <c r="Z48" s="414"/>
      <c r="AA48" s="414"/>
      <c r="AB48" s="415"/>
      <c r="AC48" s="235"/>
      <c r="AD48" s="232" t="s">
        <v>83</v>
      </c>
      <c r="AE48" s="231" t="s">
        <v>84</v>
      </c>
      <c r="AF48" s="232" t="s">
        <v>40</v>
      </c>
      <c r="AG48" s="231" t="s">
        <v>85</v>
      </c>
      <c r="AH48" s="230" t="s">
        <v>86</v>
      </c>
      <c r="AI48" s="231" t="s">
        <v>40</v>
      </c>
      <c r="AJ48" s="231" t="s">
        <v>85</v>
      </c>
      <c r="AK48" s="230" t="s">
        <v>86</v>
      </c>
      <c r="AL48" s="21"/>
    </row>
    <row r="49" spans="3:38" ht="12" customHeight="1">
      <c r="C49" s="113" t="s">
        <v>282</v>
      </c>
      <c r="D49" s="283" t="s">
        <v>352</v>
      </c>
      <c r="E49" s="514"/>
      <c r="F49" s="514"/>
      <c r="G49" s="514"/>
      <c r="H49" s="515"/>
      <c r="I49" s="190">
        <v>21</v>
      </c>
      <c r="J49" s="209" t="str">
        <f>IF(I49="","","-")</f>
        <v>-</v>
      </c>
      <c r="K49" s="216">
        <v>16</v>
      </c>
      <c r="L49" s="502" t="str">
        <f>IF(I49&lt;&gt;"",IF(I49&gt;K49,IF(I50&gt;K50,"○",IF(I51&gt;K51,"○","×")),IF(I50&gt;K50,IF(I51&gt;K51,"○","×"),"×")),"")</f>
        <v>○</v>
      </c>
      <c r="M49" s="190">
        <v>14</v>
      </c>
      <c r="N49" s="229" t="str">
        <f aca="true" t="shared" si="8" ref="N49:N54">IF(M49="","","-")</f>
        <v>-</v>
      </c>
      <c r="O49" s="228">
        <v>21</v>
      </c>
      <c r="P49" s="502" t="str">
        <f>IF(M49&lt;&gt;"",IF(M49&gt;O49,IF(M50&gt;O50,"○",IF(M51&gt;O51,"○","×")),IF(M50&gt;O50,IF(M51&gt;O51,"○","×"),"×")),"")</f>
        <v>×</v>
      </c>
      <c r="Q49" s="190">
        <v>21</v>
      </c>
      <c r="R49" s="229" t="str">
        <f aca="true" t="shared" si="9" ref="R49:R57">IF(Q49="","","-")</f>
        <v>-</v>
      </c>
      <c r="S49" s="228">
        <v>23</v>
      </c>
      <c r="T49" s="502" t="str">
        <f>IF(Q49&lt;&gt;"",IF(Q49&gt;S49,IF(Q50&gt;S50,"○",IF(Q51&gt;S51,"○","×")),IF(Q50&gt;S50,IF(Q51&gt;S51,"○","×"),"×")),"")</f>
        <v>×</v>
      </c>
      <c r="U49" s="190">
        <v>20</v>
      </c>
      <c r="V49" s="229" t="str">
        <f aca="true" t="shared" si="10" ref="V49:V60">IF(U49="","","-")</f>
        <v>-</v>
      </c>
      <c r="W49" s="228">
        <v>22</v>
      </c>
      <c r="X49" s="465" t="str">
        <f>IF(U49&lt;&gt;"",IF(U49&gt;W49,IF(U50&gt;W50,"○",IF(U51&gt;W51,"○","×")),IF(U50&gt;W50,IF(U51&gt;W51,"○","×"),"×")),"")</f>
        <v>×</v>
      </c>
      <c r="Y49" s="467" t="s">
        <v>53</v>
      </c>
      <c r="Z49" s="468"/>
      <c r="AA49" s="468"/>
      <c r="AB49" s="469"/>
      <c r="AC49" s="235"/>
      <c r="AD49" s="207"/>
      <c r="AE49" s="203"/>
      <c r="AF49" s="206"/>
      <c r="AG49" s="205"/>
      <c r="AH49" s="202"/>
      <c r="AI49" s="203"/>
      <c r="AJ49" s="203"/>
      <c r="AK49" s="202"/>
      <c r="AL49" s="21"/>
    </row>
    <row r="50" spans="3:38" ht="12" customHeight="1">
      <c r="C50" s="105" t="s">
        <v>284</v>
      </c>
      <c r="D50" s="104" t="s">
        <v>352</v>
      </c>
      <c r="E50" s="460"/>
      <c r="F50" s="460"/>
      <c r="G50" s="460"/>
      <c r="H50" s="461"/>
      <c r="I50" s="190">
        <v>21</v>
      </c>
      <c r="J50" s="209" t="str">
        <f>IF(I50="","","-")</f>
        <v>-</v>
      </c>
      <c r="K50" s="227">
        <v>14</v>
      </c>
      <c r="L50" s="503"/>
      <c r="M50" s="190">
        <v>16</v>
      </c>
      <c r="N50" s="209" t="str">
        <f t="shared" si="8"/>
        <v>-</v>
      </c>
      <c r="O50" s="216">
        <v>21</v>
      </c>
      <c r="P50" s="503"/>
      <c r="Q50" s="190">
        <v>19</v>
      </c>
      <c r="R50" s="209" t="str">
        <f t="shared" si="9"/>
        <v>-</v>
      </c>
      <c r="S50" s="216">
        <v>21</v>
      </c>
      <c r="T50" s="503"/>
      <c r="U50" s="190">
        <v>18</v>
      </c>
      <c r="V50" s="209" t="str">
        <f t="shared" si="10"/>
        <v>-</v>
      </c>
      <c r="W50" s="216">
        <v>21</v>
      </c>
      <c r="X50" s="466"/>
      <c r="Y50" s="437"/>
      <c r="Z50" s="438"/>
      <c r="AA50" s="438"/>
      <c r="AB50" s="439"/>
      <c r="AC50" s="235"/>
      <c r="AD50" s="207">
        <f>COUNTIF(E49:X51,"○")</f>
        <v>1</v>
      </c>
      <c r="AE50" s="203">
        <f>COUNTIF(E49:X51,"×")</f>
        <v>3</v>
      </c>
      <c r="AF50" s="206">
        <f>(IF((E49&gt;G49),1,0))+(IF((E50&gt;G50),1,0))+(IF((E51&gt;G51),1,0))+(IF((I49&gt;K49),1,0))+(IF((I50&gt;K50),1,0))+(IF((I51&gt;K51),1,0))+(IF((M49&gt;O49),1,0))+(IF((M50&gt;O50),1,0))+(IF((M51&gt;O51),1,0))+(IF((Q49&gt;S49),1,0))+(IF((Q50&gt;S50),1,0))+(IF((Q51&gt;S51),1,0))+(IF((U49&gt;W49),1,0))+(IF((U50&gt;W50),1,0))+(IF((U51&gt;W51),1,0))</f>
        <v>2</v>
      </c>
      <c r="AG50" s="205">
        <f>(IF((E49&lt;G49),1,0))+(IF((E50&lt;G50),1,0))+(IF((E51&lt;G51),1,0))+(IF((I49&lt;K49),1,0))+(IF((I50&lt;K50),1,0))+(IF((I51&lt;K51),1,0))+(IF((M49&lt;O49),1,0))+(IF((M50&lt;O50),1,0))+(IF((M51&lt;O51),1,0))+(IF((Q49&lt;S49),1,0))+(IF((Q50&lt;S50),1,0))+(IF((Q51&lt;S51),1,0))+(IF((U49&lt;W49),1,0))+(IF((U50&lt;W50),1,0))+(IF((U51&lt;W51),1,0))</f>
        <v>6</v>
      </c>
      <c r="AH50" s="204">
        <f>AF50-AG50</f>
        <v>-4</v>
      </c>
      <c r="AI50" s="203">
        <f>SUM(E49:E51,I49:I51,M49:M51,Q49:Q51,U49:U51)</f>
        <v>150</v>
      </c>
      <c r="AJ50" s="203">
        <f>SUM(G49:G51,K49:K51,O49:O51,S49:S51,W49:W51)</f>
        <v>159</v>
      </c>
      <c r="AK50" s="202">
        <f>AI50-AJ50</f>
        <v>-9</v>
      </c>
      <c r="AL50" s="21"/>
    </row>
    <row r="51" spans="3:38" ht="12" customHeight="1">
      <c r="C51" s="105"/>
      <c r="D51" s="107" t="s">
        <v>22</v>
      </c>
      <c r="E51" s="518"/>
      <c r="F51" s="518"/>
      <c r="G51" s="518"/>
      <c r="H51" s="519"/>
      <c r="I51" s="192"/>
      <c r="J51" s="209">
        <f>IF(I51="","","-")</f>
      </c>
      <c r="K51" s="223"/>
      <c r="L51" s="507"/>
      <c r="M51" s="192"/>
      <c r="N51" s="224">
        <f t="shared" si="8"/>
      </c>
      <c r="O51" s="223"/>
      <c r="P51" s="503"/>
      <c r="Q51" s="190"/>
      <c r="R51" s="209">
        <f t="shared" si="9"/>
      </c>
      <c r="S51" s="216"/>
      <c r="T51" s="503"/>
      <c r="U51" s="190"/>
      <c r="V51" s="209">
        <f t="shared" si="10"/>
      </c>
      <c r="W51" s="216"/>
      <c r="X51" s="466"/>
      <c r="Y51" s="189">
        <f>AD50</f>
        <v>1</v>
      </c>
      <c r="Z51" s="188" t="s">
        <v>87</v>
      </c>
      <c r="AA51" s="188">
        <f>AE50</f>
        <v>3</v>
      </c>
      <c r="AB51" s="187" t="s">
        <v>84</v>
      </c>
      <c r="AC51" s="235"/>
      <c r="AD51" s="207"/>
      <c r="AE51" s="203"/>
      <c r="AF51" s="206"/>
      <c r="AG51" s="205"/>
      <c r="AH51" s="202"/>
      <c r="AI51" s="203"/>
      <c r="AJ51" s="203"/>
      <c r="AK51" s="202"/>
      <c r="AL51" s="21"/>
    </row>
    <row r="52" spans="3:38" ht="12" customHeight="1">
      <c r="C52" s="109" t="s">
        <v>0</v>
      </c>
      <c r="D52" s="104" t="s">
        <v>1</v>
      </c>
      <c r="E52" s="208">
        <f>IF(K49="","",K49)</f>
        <v>16</v>
      </c>
      <c r="F52" s="209" t="str">
        <f aca="true" t="shared" si="11" ref="F52:F63">IF(E52="","","-")</f>
        <v>-</v>
      </c>
      <c r="G52" s="208">
        <f>IF(I49="","",I49)</f>
        <v>21</v>
      </c>
      <c r="H52" s="481" t="str">
        <f>IF(L49="","",IF(L49="○","×",IF(L49="×","○")))</f>
        <v>×</v>
      </c>
      <c r="I52" s="456"/>
      <c r="J52" s="457"/>
      <c r="K52" s="457"/>
      <c r="L52" s="458"/>
      <c r="M52" s="190">
        <v>20</v>
      </c>
      <c r="N52" s="209" t="str">
        <f t="shared" si="8"/>
        <v>-</v>
      </c>
      <c r="O52" s="216">
        <v>22</v>
      </c>
      <c r="P52" s="539" t="str">
        <f>IF(M52&lt;&gt;"",IF(M52&gt;O52,IF(M53&gt;O53,"○",IF(M54&gt;O54,"○","×")),IF(M53&gt;O53,IF(M54&gt;O54,"○","×"),"×")),"")</f>
        <v>×</v>
      </c>
      <c r="Q52" s="191">
        <v>10</v>
      </c>
      <c r="R52" s="213" t="str">
        <f t="shared" si="9"/>
        <v>-</v>
      </c>
      <c r="S52" s="217">
        <v>21</v>
      </c>
      <c r="T52" s="539" t="str">
        <f>IF(Q52&lt;&gt;"",IF(Q52&gt;S52,IF(Q53&gt;S53,"○",IF(Q54&gt;S54,"○","×")),IF(Q53&gt;S53,IF(Q54&gt;S54,"○","×"),"×")),"")</f>
        <v>×</v>
      </c>
      <c r="U52" s="191">
        <v>16</v>
      </c>
      <c r="V52" s="213" t="str">
        <f t="shared" si="10"/>
        <v>-</v>
      </c>
      <c r="W52" s="217">
        <v>21</v>
      </c>
      <c r="X52" s="537" t="str">
        <f>IF(U52&lt;&gt;"",IF(U52&gt;W52,IF(U53&gt;W53,"○",IF(U54&gt;W54,"○","×")),IF(U53&gt;W53,IF(U54&gt;W54,"○","×"),"×")),"")</f>
        <v>×</v>
      </c>
      <c r="Y52" s="434" t="s">
        <v>108</v>
      </c>
      <c r="Z52" s="435"/>
      <c r="AA52" s="435"/>
      <c r="AB52" s="436"/>
      <c r="AC52" s="235"/>
      <c r="AD52" s="222"/>
      <c r="AE52" s="219"/>
      <c r="AF52" s="221"/>
      <c r="AG52" s="220"/>
      <c r="AH52" s="218"/>
      <c r="AI52" s="219"/>
      <c r="AJ52" s="219"/>
      <c r="AK52" s="218"/>
      <c r="AL52" s="21"/>
    </row>
    <row r="53" spans="3:38" ht="12" customHeight="1">
      <c r="C53" s="105" t="s">
        <v>43</v>
      </c>
      <c r="D53" s="104" t="s">
        <v>308</v>
      </c>
      <c r="E53" s="208">
        <f>IF(K50="","",K50)</f>
        <v>14</v>
      </c>
      <c r="F53" s="209" t="str">
        <f t="shared" si="11"/>
        <v>-</v>
      </c>
      <c r="G53" s="208">
        <f>IF(I50="","",I50)</f>
        <v>21</v>
      </c>
      <c r="H53" s="482" t="str">
        <f>IF(J50="","",J50)</f>
        <v>-</v>
      </c>
      <c r="I53" s="459"/>
      <c r="J53" s="460"/>
      <c r="K53" s="460"/>
      <c r="L53" s="461"/>
      <c r="M53" s="190">
        <v>12</v>
      </c>
      <c r="N53" s="209" t="str">
        <f t="shared" si="8"/>
        <v>-</v>
      </c>
      <c r="O53" s="216">
        <v>21</v>
      </c>
      <c r="P53" s="503"/>
      <c r="Q53" s="190">
        <v>15</v>
      </c>
      <c r="R53" s="209" t="str">
        <f t="shared" si="9"/>
        <v>-</v>
      </c>
      <c r="S53" s="216">
        <v>21</v>
      </c>
      <c r="T53" s="503"/>
      <c r="U53" s="190">
        <v>21</v>
      </c>
      <c r="V53" s="209" t="str">
        <f t="shared" si="10"/>
        <v>-</v>
      </c>
      <c r="W53" s="216">
        <v>23</v>
      </c>
      <c r="X53" s="466"/>
      <c r="Y53" s="437"/>
      <c r="Z53" s="438"/>
      <c r="AA53" s="438"/>
      <c r="AB53" s="439"/>
      <c r="AC53" s="235"/>
      <c r="AD53" s="207">
        <f>COUNTIF(E52:X54,"○")</f>
        <v>0</v>
      </c>
      <c r="AE53" s="203">
        <f>COUNTIF(E52:X54,"×")</f>
        <v>4</v>
      </c>
      <c r="AF53" s="206">
        <f>(IF((E52&gt;G52),1,0))+(IF((E53&gt;G53),1,0))+(IF((E54&gt;G54),1,0))+(IF((I52&gt;K52),1,0))+(IF((I53&gt;K53),1,0))+(IF((I54&gt;K54),1,0))+(IF((M52&gt;O52),1,0))+(IF((M53&gt;O53),1,0))+(IF((M54&gt;O54),1,0))+(IF((Q52&gt;S52),1,0))+(IF((Q53&gt;S53),1,0))+(IF((Q54&gt;S54),1,0))+(IF((U52&gt;W52),1,0))+(IF((U53&gt;W53),1,0))+(IF((U54&gt;W54),1,0))</f>
        <v>0</v>
      </c>
      <c r="AG53" s="205">
        <f>(IF((E52&lt;G52),1,0))+(IF((E53&lt;G53),1,0))+(IF((E54&lt;G54),1,0))+(IF((I52&lt;K52),1,0))+(IF((I53&lt;K53),1,0))+(IF((I54&lt;K54),1,0))+(IF((M52&lt;O52),1,0))+(IF((M53&lt;O53),1,0))+(IF((M54&lt;O54),1,0))+(IF((Q52&lt;S52),1,0))+(IF((Q53&lt;S53),1,0))+(IF((Q54&lt;S54),1,0))+(IF((U52&lt;W52),1,0))+(IF((U53&lt;W53),1,0))+(IF((U54&lt;W54),1,0))</f>
        <v>8</v>
      </c>
      <c r="AH53" s="204">
        <f>AF53-AG53</f>
        <v>-8</v>
      </c>
      <c r="AI53" s="203">
        <f>SUM(E52:E54,I52:I54,M52:M54,Q52:Q54,U52:U54)</f>
        <v>124</v>
      </c>
      <c r="AJ53" s="203">
        <f>SUM(G52:G54,K52:K54,O52:O54,S52:S54,W52:W54)</f>
        <v>171</v>
      </c>
      <c r="AK53" s="202">
        <f>AI53-AJ53</f>
        <v>-47</v>
      </c>
      <c r="AL53" s="21"/>
    </row>
    <row r="54" spans="3:38" ht="12" customHeight="1">
      <c r="C54" s="108"/>
      <c r="D54" s="107" t="s">
        <v>18</v>
      </c>
      <c r="E54" s="225">
        <f>IF(K51="","",K51)</f>
      </c>
      <c r="F54" s="209">
        <f t="shared" si="11"/>
      </c>
      <c r="G54" s="225">
        <f>IF(I51="","",I51)</f>
      </c>
      <c r="H54" s="504">
        <f>IF(J51="","",J51)</f>
      </c>
      <c r="I54" s="520"/>
      <c r="J54" s="518"/>
      <c r="K54" s="518"/>
      <c r="L54" s="519"/>
      <c r="M54" s="192"/>
      <c r="N54" s="209">
        <f t="shared" si="8"/>
      </c>
      <c r="O54" s="223"/>
      <c r="P54" s="507"/>
      <c r="Q54" s="192"/>
      <c r="R54" s="224">
        <f t="shared" si="9"/>
      </c>
      <c r="S54" s="223"/>
      <c r="T54" s="507"/>
      <c r="U54" s="192"/>
      <c r="V54" s="224">
        <f t="shared" si="10"/>
      </c>
      <c r="W54" s="223"/>
      <c r="X54" s="466"/>
      <c r="Y54" s="189">
        <f>AD53</f>
        <v>0</v>
      </c>
      <c r="Z54" s="188" t="s">
        <v>87</v>
      </c>
      <c r="AA54" s="188">
        <f>AE53</f>
        <v>4</v>
      </c>
      <c r="AB54" s="187" t="s">
        <v>84</v>
      </c>
      <c r="AC54" s="235"/>
      <c r="AD54" s="197"/>
      <c r="AE54" s="194"/>
      <c r="AF54" s="196"/>
      <c r="AG54" s="195"/>
      <c r="AH54" s="193"/>
      <c r="AI54" s="194"/>
      <c r="AJ54" s="194"/>
      <c r="AK54" s="193"/>
      <c r="AL54" s="21"/>
    </row>
    <row r="55" spans="3:38" ht="12" customHeight="1">
      <c r="C55" s="105" t="s">
        <v>321</v>
      </c>
      <c r="D55" s="104" t="s">
        <v>88</v>
      </c>
      <c r="E55" s="208">
        <f>IF(O49="","",O49)</f>
        <v>21</v>
      </c>
      <c r="F55" s="213" t="str">
        <f t="shared" si="11"/>
        <v>-</v>
      </c>
      <c r="G55" s="208">
        <f>IF(M49="","",M49)</f>
        <v>14</v>
      </c>
      <c r="H55" s="481" t="str">
        <f>IF(P49="","",IF(P49="○","×",IF(P49="×","○")))</f>
        <v>○</v>
      </c>
      <c r="I55" s="210">
        <f>IF(O52="","",O52)</f>
        <v>22</v>
      </c>
      <c r="J55" s="209" t="str">
        <f aca="true" t="shared" si="12" ref="J55:J63">IF(I55="","","-")</f>
        <v>-</v>
      </c>
      <c r="K55" s="208">
        <f>IF(M52="","",M52)</f>
        <v>20</v>
      </c>
      <c r="L55" s="481" t="str">
        <f>IF(P52="","",IF(P52="○","×",IF(P52="×","○")))</f>
        <v>○</v>
      </c>
      <c r="M55" s="456"/>
      <c r="N55" s="457"/>
      <c r="O55" s="457"/>
      <c r="P55" s="458"/>
      <c r="Q55" s="190">
        <v>21</v>
      </c>
      <c r="R55" s="209" t="str">
        <f t="shared" si="9"/>
        <v>-</v>
      </c>
      <c r="S55" s="216">
        <v>19</v>
      </c>
      <c r="T55" s="503" t="str">
        <f>IF(Q55&lt;&gt;"",IF(Q55&gt;S55,IF(Q56&gt;S56,"○",IF(Q57&gt;S57,"○","×")),IF(Q56&gt;S56,IF(Q57&gt;S57,"○","×"),"×")),"")</f>
        <v>○</v>
      </c>
      <c r="U55" s="190">
        <v>21</v>
      </c>
      <c r="V55" s="209" t="str">
        <f t="shared" si="10"/>
        <v>-</v>
      </c>
      <c r="W55" s="216">
        <v>12</v>
      </c>
      <c r="X55" s="537" t="str">
        <f>IF(U55&lt;&gt;"",IF(U55&gt;W55,IF(U56&gt;W56,"○",IF(U57&gt;W57,"○","×")),IF(U56&gt;W56,IF(U57&gt;W57,"○","×"),"×")),"")</f>
        <v>○</v>
      </c>
      <c r="Y55" s="434" t="s">
        <v>50</v>
      </c>
      <c r="Z55" s="435"/>
      <c r="AA55" s="435"/>
      <c r="AB55" s="436"/>
      <c r="AC55" s="235"/>
      <c r="AD55" s="207"/>
      <c r="AE55" s="203"/>
      <c r="AF55" s="206"/>
      <c r="AG55" s="205"/>
      <c r="AH55" s="202"/>
      <c r="AI55" s="203"/>
      <c r="AJ55" s="203"/>
      <c r="AK55" s="202"/>
      <c r="AL55" s="21"/>
    </row>
    <row r="56" spans="3:38" ht="12" customHeight="1">
      <c r="C56" s="105" t="s">
        <v>322</v>
      </c>
      <c r="D56" s="104" t="s">
        <v>128</v>
      </c>
      <c r="E56" s="208">
        <f>IF(O50="","",O50)</f>
        <v>21</v>
      </c>
      <c r="F56" s="209" t="str">
        <f t="shared" si="11"/>
        <v>-</v>
      </c>
      <c r="G56" s="208">
        <f>IF(M50="","",M50)</f>
        <v>16</v>
      </c>
      <c r="H56" s="482">
        <f>IF(J53="","",J53)</f>
      </c>
      <c r="I56" s="210">
        <f>IF(O53="","",O53)</f>
        <v>21</v>
      </c>
      <c r="J56" s="209" t="str">
        <f t="shared" si="12"/>
        <v>-</v>
      </c>
      <c r="K56" s="208">
        <f>IF(M53="","",M53)</f>
        <v>12</v>
      </c>
      <c r="L56" s="482" t="str">
        <f>IF(N53="","",N53)</f>
        <v>-</v>
      </c>
      <c r="M56" s="459"/>
      <c r="N56" s="460"/>
      <c r="O56" s="460"/>
      <c r="P56" s="461"/>
      <c r="Q56" s="190">
        <v>21</v>
      </c>
      <c r="R56" s="209" t="str">
        <f t="shared" si="9"/>
        <v>-</v>
      </c>
      <c r="S56" s="216">
        <v>10</v>
      </c>
      <c r="T56" s="503"/>
      <c r="U56" s="190">
        <v>21</v>
      </c>
      <c r="V56" s="209" t="str">
        <f t="shared" si="10"/>
        <v>-</v>
      </c>
      <c r="W56" s="216">
        <v>18</v>
      </c>
      <c r="X56" s="466"/>
      <c r="Y56" s="437"/>
      <c r="Z56" s="438"/>
      <c r="AA56" s="438"/>
      <c r="AB56" s="439"/>
      <c r="AC56" s="235"/>
      <c r="AD56" s="207">
        <f>COUNTIF(E55:X57,"○")</f>
        <v>4</v>
      </c>
      <c r="AE56" s="203">
        <f>COUNTIF(E55:X57,"×")</f>
        <v>0</v>
      </c>
      <c r="AF56" s="206">
        <f>(IF((E55&gt;G55),1,0))+(IF((E56&gt;G56),1,0))+(IF((E57&gt;G57),1,0))+(IF((I55&gt;K55),1,0))+(IF((I56&gt;K56),1,0))+(IF((I57&gt;K57),1,0))+(IF((M55&gt;O55),1,0))+(IF((M56&gt;O56),1,0))+(IF((M57&gt;O57),1,0))+(IF((Q55&gt;S55),1,0))+(IF((Q56&gt;S56),1,0))+(IF((Q57&gt;S57),1,0))+(IF((U55&gt;W55),1,0))+(IF((U56&gt;W56),1,0))+(IF((U57&gt;W57),1,0))</f>
        <v>8</v>
      </c>
      <c r="AG56" s="205">
        <f>(IF((E55&lt;G55),1,0))+(IF((E56&lt;G56),1,0))+(IF((E57&lt;G57),1,0))+(IF((I55&lt;K55),1,0))+(IF((I56&lt;K56),1,0))+(IF((I57&lt;K57),1,0))+(IF((M55&lt;O55),1,0))+(IF((M56&lt;O56),1,0))+(IF((M57&lt;O57),1,0))+(IF((Q55&lt;S55),1,0))+(IF((Q56&lt;S56),1,0))+(IF((Q57&lt;S57),1,0))+(IF((U55&lt;W55),1,0))+(IF((U56&lt;W56),1,0))+(IF((U57&lt;W57),1,0))</f>
        <v>0</v>
      </c>
      <c r="AH56" s="204">
        <f>AF56-AG56</f>
        <v>8</v>
      </c>
      <c r="AI56" s="203">
        <f>SUM(E55:E57,I55:I57,M55:M57,Q55:Q57,U55:U57)</f>
        <v>169</v>
      </c>
      <c r="AJ56" s="203">
        <f>SUM(G55:G57,K55:K57,O55:O57,S55:S57,W55:W57)</f>
        <v>121</v>
      </c>
      <c r="AK56" s="202">
        <f>AI56-AJ56</f>
        <v>48</v>
      </c>
      <c r="AL56" s="21"/>
    </row>
    <row r="57" spans="3:38" ht="12" customHeight="1">
      <c r="C57" s="108"/>
      <c r="D57" s="107" t="s">
        <v>21</v>
      </c>
      <c r="E57" s="208">
        <f>IF(O51="","",O51)</f>
      </c>
      <c r="F57" s="209">
        <f t="shared" si="11"/>
      </c>
      <c r="G57" s="208">
        <f>IF(M51="","",M51)</f>
      </c>
      <c r="H57" s="482">
        <f>IF(J54="","",J54)</f>
      </c>
      <c r="I57" s="210">
        <f>IF(O54="","",O54)</f>
      </c>
      <c r="J57" s="209">
        <f t="shared" si="12"/>
      </c>
      <c r="K57" s="208">
        <f>IF(M54="","",M54)</f>
      </c>
      <c r="L57" s="482">
        <f>IF(N54="","",N54)</f>
      </c>
      <c r="M57" s="459"/>
      <c r="N57" s="460"/>
      <c r="O57" s="460"/>
      <c r="P57" s="461"/>
      <c r="Q57" s="190"/>
      <c r="R57" s="209">
        <f t="shared" si="9"/>
      </c>
      <c r="S57" s="216"/>
      <c r="T57" s="507"/>
      <c r="U57" s="190"/>
      <c r="V57" s="209">
        <f t="shared" si="10"/>
      </c>
      <c r="W57" s="216"/>
      <c r="X57" s="506"/>
      <c r="Y57" s="189">
        <f>AD56</f>
        <v>4</v>
      </c>
      <c r="Z57" s="188" t="s">
        <v>87</v>
      </c>
      <c r="AA57" s="188">
        <f>AE56</f>
        <v>0</v>
      </c>
      <c r="AB57" s="187" t="s">
        <v>84</v>
      </c>
      <c r="AC57" s="235"/>
      <c r="AD57" s="207"/>
      <c r="AE57" s="203"/>
      <c r="AF57" s="206"/>
      <c r="AG57" s="205"/>
      <c r="AH57" s="202"/>
      <c r="AI57" s="203"/>
      <c r="AJ57" s="203"/>
      <c r="AK57" s="202"/>
      <c r="AL57" s="21"/>
    </row>
    <row r="58" spans="3:38" ht="12" customHeight="1">
      <c r="C58" s="109" t="s">
        <v>69</v>
      </c>
      <c r="D58" s="250" t="s">
        <v>66</v>
      </c>
      <c r="E58" s="212">
        <f>IF(S49="","",S49)</f>
        <v>23</v>
      </c>
      <c r="F58" s="213" t="str">
        <f t="shared" si="11"/>
        <v>-</v>
      </c>
      <c r="G58" s="212">
        <f>IF(Q49="","",Q49)</f>
        <v>21</v>
      </c>
      <c r="H58" s="508" t="str">
        <f>IF(T49="","",IF(T49="○","×",IF(T49="×","○")))</f>
        <v>○</v>
      </c>
      <c r="I58" s="214">
        <f>IF(S52="","",S52)</f>
        <v>21</v>
      </c>
      <c r="J58" s="213" t="str">
        <f t="shared" si="12"/>
        <v>-</v>
      </c>
      <c r="K58" s="212">
        <f>IF(Q52="","",Q52)</f>
        <v>10</v>
      </c>
      <c r="L58" s="481" t="str">
        <f>IF(T52="","",IF(T52="○","×",IF(T52="×","○")))</f>
        <v>○</v>
      </c>
      <c r="M58" s="212">
        <f>IF(S55="","",S55)</f>
        <v>19</v>
      </c>
      <c r="N58" s="213" t="str">
        <f aca="true" t="shared" si="13" ref="N58:N63">IF(M58="","","-")</f>
        <v>-</v>
      </c>
      <c r="O58" s="212">
        <f>IF(Q55="","",Q55)</f>
        <v>21</v>
      </c>
      <c r="P58" s="481" t="str">
        <f>IF(T55="","",IF(T55="○","×",IF(T55="×","○")))</f>
        <v>×</v>
      </c>
      <c r="Q58" s="456"/>
      <c r="R58" s="457"/>
      <c r="S58" s="457"/>
      <c r="T58" s="458"/>
      <c r="U58" s="191">
        <v>20</v>
      </c>
      <c r="V58" s="213" t="str">
        <f t="shared" si="10"/>
        <v>-</v>
      </c>
      <c r="W58" s="217">
        <v>22</v>
      </c>
      <c r="X58" s="466" t="str">
        <f>IF(U58&lt;&gt;"",IF(U58&gt;W58,IF(U59&gt;W59,"○",IF(U60&gt;W60,"○","×")),IF(U59&gt;W59,IF(U60&gt;W60,"○","×"),"×")),"")</f>
        <v>×</v>
      </c>
      <c r="Y58" s="434" t="s">
        <v>51</v>
      </c>
      <c r="Z58" s="435"/>
      <c r="AA58" s="435"/>
      <c r="AB58" s="436"/>
      <c r="AC58" s="235"/>
      <c r="AD58" s="222"/>
      <c r="AE58" s="219"/>
      <c r="AF58" s="221"/>
      <c r="AG58" s="220"/>
      <c r="AH58" s="218"/>
      <c r="AI58" s="219"/>
      <c r="AJ58" s="219"/>
      <c r="AK58" s="218"/>
      <c r="AL58" s="21"/>
    </row>
    <row r="59" spans="3:38" ht="12" customHeight="1">
      <c r="C59" s="105" t="s">
        <v>70</v>
      </c>
      <c r="D59" s="251" t="s">
        <v>67</v>
      </c>
      <c r="E59" s="208">
        <f>IF(S50="","",S50)</f>
        <v>21</v>
      </c>
      <c r="F59" s="209" t="str">
        <f t="shared" si="11"/>
        <v>-</v>
      </c>
      <c r="G59" s="208">
        <f>IF(Q50="","",Q50)</f>
        <v>19</v>
      </c>
      <c r="H59" s="509" t="str">
        <f>IF(J56="","",J56)</f>
        <v>-</v>
      </c>
      <c r="I59" s="210">
        <f>IF(S53="","",S53)</f>
        <v>21</v>
      </c>
      <c r="J59" s="209" t="str">
        <f t="shared" si="12"/>
        <v>-</v>
      </c>
      <c r="K59" s="208">
        <f>IF(Q53="","",Q53)</f>
        <v>15</v>
      </c>
      <c r="L59" s="482">
        <f>IF(N56="","",N56)</f>
      </c>
      <c r="M59" s="208">
        <f>IF(S56="","",S56)</f>
        <v>10</v>
      </c>
      <c r="N59" s="209" t="str">
        <f t="shared" si="13"/>
        <v>-</v>
      </c>
      <c r="O59" s="208">
        <f>IF(Q56="","",Q56)</f>
        <v>21</v>
      </c>
      <c r="P59" s="482" t="str">
        <f>IF(R56="","",R56)</f>
        <v>-</v>
      </c>
      <c r="Q59" s="459"/>
      <c r="R59" s="460"/>
      <c r="S59" s="460"/>
      <c r="T59" s="461"/>
      <c r="U59" s="190">
        <v>19</v>
      </c>
      <c r="V59" s="209" t="str">
        <f t="shared" si="10"/>
        <v>-</v>
      </c>
      <c r="W59" s="216">
        <v>21</v>
      </c>
      <c r="X59" s="466"/>
      <c r="Y59" s="437"/>
      <c r="Z59" s="438"/>
      <c r="AA59" s="438"/>
      <c r="AB59" s="439"/>
      <c r="AC59" s="235"/>
      <c r="AD59" s="207">
        <f>COUNTIF(E58:X60,"○")</f>
        <v>2</v>
      </c>
      <c r="AE59" s="203">
        <f>COUNTIF(E58:X60,"×")</f>
        <v>2</v>
      </c>
      <c r="AF59" s="206">
        <f>(IF((E58&gt;G58),1,0))+(IF((E59&gt;G59),1,0))+(IF((E60&gt;G60),1,0))+(IF((I58&gt;K58),1,0))+(IF((I59&gt;K59),1,0))+(IF((I60&gt;K60),1,0))+(IF((M58&gt;O58),1,0))+(IF((M59&gt;O59),1,0))+(IF((M60&gt;O60),1,0))+(IF((Q58&gt;S58),1,0))+(IF((Q59&gt;S59),1,0))+(IF((Q60&gt;S60),1,0))+(IF((U58&gt;W58),1,0))+(IF((U59&gt;W59),1,0))+(IF((U60&gt;W60),1,0))</f>
        <v>4</v>
      </c>
      <c r="AG59" s="205">
        <f>(IF((E58&lt;G58),1,0))+(IF((E59&lt;G59),1,0))+(IF((E60&lt;G60),1,0))+(IF((I58&lt;K58),1,0))+(IF((I59&lt;K59),1,0))+(IF((I60&lt;K60),1,0))+(IF((M58&lt;O58),1,0))+(IF((M59&lt;O59),1,0))+(IF((M60&lt;O60),1,0))+(IF((Q58&lt;S58),1,0))+(IF((Q59&lt;S59),1,0))+(IF((Q60&lt;S60),1,0))+(IF((U58&lt;W58),1,0))+(IF((U59&lt;W59),1,0))+(IF((U60&lt;W60),1,0))</f>
        <v>4</v>
      </c>
      <c r="AH59" s="204">
        <f>AF59-AG59</f>
        <v>0</v>
      </c>
      <c r="AI59" s="203">
        <f>SUM(E58:E60,I58:I60,M58:M60,Q58:Q60,U58:U60)</f>
        <v>154</v>
      </c>
      <c r="AJ59" s="203">
        <f>SUM(G58:G60,K58:K60,O58:O60,S58:S60,W58:W60)</f>
        <v>150</v>
      </c>
      <c r="AK59" s="202">
        <f>AI59-AJ59</f>
        <v>4</v>
      </c>
      <c r="AL59" s="21"/>
    </row>
    <row r="60" spans="3:38" ht="12" customHeight="1">
      <c r="C60" s="108"/>
      <c r="D60" s="107" t="s">
        <v>20</v>
      </c>
      <c r="E60" s="208">
        <f>IF(S51="","",S51)</f>
      </c>
      <c r="F60" s="209">
        <f t="shared" si="11"/>
      </c>
      <c r="G60" s="208">
        <f>IF(Q51="","",Q51)</f>
      </c>
      <c r="H60" s="509">
        <f>IF(J57="","",J57)</f>
      </c>
      <c r="I60" s="210">
        <f>IF(S54="","",S54)</f>
      </c>
      <c r="J60" s="209">
        <f t="shared" si="12"/>
      </c>
      <c r="K60" s="208">
        <f>IF(Q54="","",Q54)</f>
      </c>
      <c r="L60" s="482">
        <f>IF(N57="","",N57)</f>
      </c>
      <c r="M60" s="208">
        <f>IF(S57="","",S57)</f>
      </c>
      <c r="N60" s="209">
        <f t="shared" si="13"/>
      </c>
      <c r="O60" s="208">
        <f>IF(Q57="","",Q57)</f>
      </c>
      <c r="P60" s="482">
        <f>IF(R57="","",R57)</f>
      </c>
      <c r="Q60" s="459"/>
      <c r="R60" s="460"/>
      <c r="S60" s="460"/>
      <c r="T60" s="461"/>
      <c r="U60" s="190"/>
      <c r="V60" s="209">
        <f t="shared" si="10"/>
      </c>
      <c r="W60" s="216"/>
      <c r="X60" s="506"/>
      <c r="Y60" s="189">
        <f>AD59</f>
        <v>2</v>
      </c>
      <c r="Z60" s="188" t="s">
        <v>87</v>
      </c>
      <c r="AA60" s="188">
        <f>AE59</f>
        <v>2</v>
      </c>
      <c r="AB60" s="187" t="s">
        <v>84</v>
      </c>
      <c r="AC60" s="235"/>
      <c r="AD60" s="197"/>
      <c r="AE60" s="194"/>
      <c r="AF60" s="196"/>
      <c r="AG60" s="195"/>
      <c r="AH60" s="193"/>
      <c r="AI60" s="194"/>
      <c r="AJ60" s="194"/>
      <c r="AK60" s="193"/>
      <c r="AL60" s="21"/>
    </row>
    <row r="61" spans="3:38" ht="12" customHeight="1">
      <c r="C61" s="109" t="s">
        <v>41</v>
      </c>
      <c r="D61" s="250" t="s">
        <v>42</v>
      </c>
      <c r="E61" s="212">
        <f>IF(W49="","",W49)</f>
        <v>22</v>
      </c>
      <c r="F61" s="213" t="str">
        <f t="shared" si="11"/>
        <v>-</v>
      </c>
      <c r="G61" s="212">
        <f>IF(U49="","",U49)</f>
        <v>20</v>
      </c>
      <c r="H61" s="508" t="str">
        <f>IF(X49="","",IF(X49="○","×",IF(X49="×","○")))</f>
        <v>○</v>
      </c>
      <c r="I61" s="214">
        <f>IF(W52="","",W52)</f>
        <v>21</v>
      </c>
      <c r="J61" s="213" t="str">
        <f t="shared" si="12"/>
        <v>-</v>
      </c>
      <c r="K61" s="212">
        <f>IF(U52="","",U52)</f>
        <v>16</v>
      </c>
      <c r="L61" s="481" t="str">
        <f>IF(X52="","",IF(X52="○","×",IF(X52="×","○")))</f>
        <v>○</v>
      </c>
      <c r="M61" s="212">
        <f>IF(W55="","",W55)</f>
        <v>12</v>
      </c>
      <c r="N61" s="213" t="str">
        <f t="shared" si="13"/>
        <v>-</v>
      </c>
      <c r="O61" s="212">
        <f>IF(U55="","",U55)</f>
        <v>21</v>
      </c>
      <c r="P61" s="481" t="str">
        <f>IF(X55="","",IF(X55="○","×",IF(X55="×","○")))</f>
        <v>×</v>
      </c>
      <c r="Q61" s="214">
        <f>IF(W58="","",W58)</f>
        <v>22</v>
      </c>
      <c r="R61" s="213" t="str">
        <f>IF(Q61="","","-")</f>
        <v>-</v>
      </c>
      <c r="S61" s="212">
        <f>IF(U58="","",U58)</f>
        <v>20</v>
      </c>
      <c r="T61" s="481" t="str">
        <f>IF(X58="","",IF(X58="○","×",IF(X58="×","○")))</f>
        <v>○</v>
      </c>
      <c r="U61" s="456"/>
      <c r="V61" s="457"/>
      <c r="W61" s="457"/>
      <c r="X61" s="458"/>
      <c r="Y61" s="434" t="s">
        <v>52</v>
      </c>
      <c r="Z61" s="435"/>
      <c r="AA61" s="435"/>
      <c r="AB61" s="436"/>
      <c r="AC61" s="235"/>
      <c r="AD61" s="207"/>
      <c r="AE61" s="203"/>
      <c r="AF61" s="206"/>
      <c r="AG61" s="205"/>
      <c r="AH61" s="202"/>
      <c r="AI61" s="203"/>
      <c r="AJ61" s="203"/>
      <c r="AK61" s="202"/>
      <c r="AL61" s="21"/>
    </row>
    <row r="62" spans="3:38" ht="12" customHeight="1">
      <c r="C62" s="105" t="s">
        <v>307</v>
      </c>
      <c r="D62" s="104" t="s">
        <v>308</v>
      </c>
      <c r="E62" s="208">
        <f>IF(W50="","",W50)</f>
        <v>21</v>
      </c>
      <c r="F62" s="209" t="str">
        <f t="shared" si="11"/>
        <v>-</v>
      </c>
      <c r="G62" s="208">
        <f>IF(U50="","",U50)</f>
        <v>18</v>
      </c>
      <c r="H62" s="509">
        <f>IF(J53="","",J53)</f>
      </c>
      <c r="I62" s="210">
        <f>IF(W53="","",W53)</f>
        <v>23</v>
      </c>
      <c r="J62" s="209" t="str">
        <f t="shared" si="12"/>
        <v>-</v>
      </c>
      <c r="K62" s="208">
        <f>IF(U53="","",U53)</f>
        <v>21</v>
      </c>
      <c r="L62" s="482" t="str">
        <f>IF(N59="","",N59)</f>
        <v>-</v>
      </c>
      <c r="M62" s="208">
        <f>IF(W56="","",W56)</f>
        <v>18</v>
      </c>
      <c r="N62" s="209" t="str">
        <f t="shared" si="13"/>
        <v>-</v>
      </c>
      <c r="O62" s="208">
        <f>IF(U56="","",U56)</f>
        <v>21</v>
      </c>
      <c r="P62" s="482">
        <f>IF(R59="","",R59)</f>
      </c>
      <c r="Q62" s="210">
        <f>IF(W59="","",W59)</f>
        <v>21</v>
      </c>
      <c r="R62" s="209" t="str">
        <f>IF(Q62="","","-")</f>
        <v>-</v>
      </c>
      <c r="S62" s="208">
        <f>IF(U59="","",U59)</f>
        <v>19</v>
      </c>
      <c r="T62" s="482" t="str">
        <f>IF(V59="","",V59)</f>
        <v>-</v>
      </c>
      <c r="U62" s="459"/>
      <c r="V62" s="460"/>
      <c r="W62" s="460"/>
      <c r="X62" s="461"/>
      <c r="Y62" s="437"/>
      <c r="Z62" s="438"/>
      <c r="AA62" s="438"/>
      <c r="AB62" s="439"/>
      <c r="AC62" s="235"/>
      <c r="AD62" s="207">
        <f>COUNTIF(E61:X63,"○")</f>
        <v>3</v>
      </c>
      <c r="AE62" s="203">
        <f>COUNTIF(E61:X63,"×")</f>
        <v>1</v>
      </c>
      <c r="AF62" s="206">
        <f>(IF((E61&gt;G61),1,0))+(IF((E62&gt;G62),1,0))+(IF((E63&gt;G63),1,0))+(IF((I61&gt;K61),1,0))+(IF((I62&gt;K62),1,0))+(IF((I63&gt;K63),1,0))+(IF((M61&gt;O61),1,0))+(IF((M62&gt;O62),1,0))+(IF((M63&gt;O63),1,0))+(IF((Q61&gt;S61),1,0))+(IF((Q62&gt;S62),1,0))+(IF((Q63&gt;S63),1,0))+(IF((U61&gt;W61),1,0))+(IF((U62&gt;W62),1,0))+(IF((U63&gt;W63),1,0))</f>
        <v>6</v>
      </c>
      <c r="AG62" s="205">
        <f>(IF((E61&lt;G61),1,0))+(IF((E62&lt;G62),1,0))+(IF((E63&lt;G63),1,0))+(IF((I61&lt;K61),1,0))+(IF((I62&lt;K62),1,0))+(IF((I63&lt;K63),1,0))+(IF((M61&lt;O61),1,0))+(IF((M62&lt;O62),1,0))+(IF((M63&lt;O63),1,0))+(IF((Q61&lt;S61),1,0))+(IF((Q62&lt;S62),1,0))+(IF((Q63&lt;S63),1,0))+(IF((U61&lt;W61),1,0))+(IF((U62&lt;W62),1,0))+(IF((U63&lt;W63),1,0))</f>
        <v>2</v>
      </c>
      <c r="AH62" s="204">
        <f>AF62-AG62</f>
        <v>4</v>
      </c>
      <c r="AI62" s="203">
        <f>SUM(E61:E63,I61:I63,M61:M63,Q61:Q63,U61:U63)</f>
        <v>160</v>
      </c>
      <c r="AJ62" s="203">
        <f>SUM(G61:G63,K61:K63,O61:O63,S61:S63,W61:W63)</f>
        <v>156</v>
      </c>
      <c r="AK62" s="202">
        <f>AI62-AJ62</f>
        <v>4</v>
      </c>
      <c r="AL62" s="21"/>
    </row>
    <row r="63" spans="3:38" ht="12" customHeight="1" thickBot="1">
      <c r="C63" s="353" t="s">
        <v>61</v>
      </c>
      <c r="D63" s="102" t="s">
        <v>28</v>
      </c>
      <c r="E63" s="198">
        <f>IF(W51="","",W51)</f>
      </c>
      <c r="F63" s="199">
        <f t="shared" si="11"/>
      </c>
      <c r="G63" s="198">
        <f>IF(U51="","",U51)</f>
      </c>
      <c r="H63" s="548">
        <f>IF(J54="","",J54)</f>
      </c>
      <c r="I63" s="200">
        <f>IF(W54="","",W54)</f>
      </c>
      <c r="J63" s="199">
        <f t="shared" si="12"/>
      </c>
      <c r="K63" s="198">
        <f>IF(U54="","",U54)</f>
      </c>
      <c r="L63" s="483">
        <f>IF(N60="","",N60)</f>
      </c>
      <c r="M63" s="198">
        <f>IF(W57="","",W57)</f>
      </c>
      <c r="N63" s="199">
        <f t="shared" si="13"/>
      </c>
      <c r="O63" s="198">
        <f>IF(U57="","",U57)</f>
      </c>
      <c r="P63" s="483">
        <f>IF(R60="","",R60)</f>
      </c>
      <c r="Q63" s="200">
        <f>IF(W60="","",W60)</f>
      </c>
      <c r="R63" s="199">
        <f>IF(Q63="","","-")</f>
      </c>
      <c r="S63" s="198">
        <f>IF(U60="","",U60)</f>
      </c>
      <c r="T63" s="483">
        <f>IF(V60="","",V60)</f>
      </c>
      <c r="U63" s="462"/>
      <c r="V63" s="463"/>
      <c r="W63" s="463"/>
      <c r="X63" s="464"/>
      <c r="Y63" s="186">
        <f>AD62</f>
        <v>3</v>
      </c>
      <c r="Z63" s="185" t="s">
        <v>87</v>
      </c>
      <c r="AA63" s="185">
        <f>AE62</f>
        <v>1</v>
      </c>
      <c r="AB63" s="184" t="s">
        <v>84</v>
      </c>
      <c r="AC63" s="235"/>
      <c r="AD63" s="197"/>
      <c r="AE63" s="194"/>
      <c r="AF63" s="196"/>
      <c r="AG63" s="195"/>
      <c r="AH63" s="193"/>
      <c r="AI63" s="194"/>
      <c r="AJ63" s="194"/>
      <c r="AK63" s="193"/>
      <c r="AL63" s="21"/>
    </row>
    <row r="64" spans="3:38" ht="10.5" customHeight="1">
      <c r="C64" s="125"/>
      <c r="D64" s="110"/>
      <c r="E64" s="1"/>
      <c r="F64" s="36"/>
      <c r="G64" s="1"/>
      <c r="H64" s="1"/>
      <c r="I64" s="1"/>
      <c r="J64" s="36"/>
      <c r="K64" s="1"/>
      <c r="L64" s="1"/>
      <c r="M64" s="1"/>
      <c r="N64" s="36"/>
      <c r="O64" s="1"/>
      <c r="P64" s="1"/>
      <c r="Q64" s="1"/>
      <c r="R64" s="1"/>
      <c r="S64" s="1"/>
      <c r="T64" s="1"/>
      <c r="U64" s="18"/>
      <c r="V64" s="18"/>
      <c r="W64" s="18"/>
      <c r="X64" s="18"/>
      <c r="Y64" s="9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3:38" ht="12" customHeight="1">
      <c r="C65" s="125"/>
      <c r="D65" s="110"/>
      <c r="E65" s="1"/>
      <c r="F65" s="36"/>
      <c r="G65" s="1"/>
      <c r="H65" s="1"/>
      <c r="I65" s="1"/>
      <c r="J65" s="36"/>
      <c r="K65" s="1"/>
      <c r="L65" s="1"/>
      <c r="M65" s="1"/>
      <c r="N65" s="36"/>
      <c r="O65" s="1"/>
      <c r="P65" s="1"/>
      <c r="Q65" s="1"/>
      <c r="R65" s="1"/>
      <c r="S65" s="1"/>
      <c r="T65" s="1"/>
      <c r="U65" s="18"/>
      <c r="V65" s="18"/>
      <c r="W65" s="18"/>
      <c r="X65" s="18"/>
      <c r="Y65" s="9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3:45" ht="10.5" customHeight="1" thickBot="1">
      <c r="C66" s="74"/>
      <c r="D66" s="78"/>
      <c r="E66" s="78"/>
      <c r="F66" s="78"/>
      <c r="G66" s="78"/>
      <c r="H66" s="78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6"/>
      <c r="T66" s="76"/>
      <c r="U66" s="76"/>
      <c r="V66" s="76"/>
      <c r="W66" s="76"/>
      <c r="X66" s="75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</row>
    <row r="67" spans="1:65" ht="15" customHeight="1">
      <c r="A67" s="118"/>
      <c r="B67" s="118"/>
      <c r="C67" s="119"/>
      <c r="D67" s="123"/>
      <c r="E67" s="123"/>
      <c r="F67" s="123"/>
      <c r="G67" s="123"/>
      <c r="H67" s="123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1"/>
      <c r="T67" s="121"/>
      <c r="U67" s="121"/>
      <c r="V67" s="121"/>
      <c r="W67" s="121"/>
      <c r="X67" s="120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</row>
    <row r="68" spans="1:65" ht="15" customHeight="1">
      <c r="A68" s="100"/>
      <c r="B68" s="100"/>
      <c r="C68" s="167" t="s">
        <v>285</v>
      </c>
      <c r="D68" s="168" t="s">
        <v>286</v>
      </c>
      <c r="E68" s="389" t="s">
        <v>4</v>
      </c>
      <c r="F68" s="390"/>
      <c r="G68" s="390"/>
      <c r="H68" s="391"/>
      <c r="I68" s="261"/>
      <c r="J68" s="163"/>
      <c r="K68" s="163"/>
      <c r="L68" s="93"/>
      <c r="M68" s="93"/>
      <c r="N68" s="93"/>
      <c r="O68" s="93"/>
      <c r="P68" s="374" t="s">
        <v>5</v>
      </c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100"/>
      <c r="BJ68" s="100"/>
      <c r="BK68" s="100"/>
      <c r="BL68" s="100"/>
      <c r="BM68" s="100"/>
    </row>
    <row r="69" spans="1:65" ht="15" customHeight="1" thickBot="1">
      <c r="A69" s="100"/>
      <c r="B69" s="100"/>
      <c r="C69" s="169" t="s">
        <v>288</v>
      </c>
      <c r="D69" s="170" t="s">
        <v>286</v>
      </c>
      <c r="E69" s="392"/>
      <c r="F69" s="393"/>
      <c r="G69" s="393"/>
      <c r="H69" s="394"/>
      <c r="I69" s="181">
        <v>21</v>
      </c>
      <c r="J69" s="98">
        <v>21</v>
      </c>
      <c r="K69" s="155">
        <v>16</v>
      </c>
      <c r="L69" s="317"/>
      <c r="M69" s="153"/>
      <c r="N69" s="94"/>
      <c r="O69" s="93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100"/>
      <c r="BJ69" s="100"/>
      <c r="BK69" s="100"/>
      <c r="BL69" s="100"/>
      <c r="BM69" s="100"/>
    </row>
    <row r="70" spans="1:66" ht="15" customHeight="1" thickBot="1" thickTop="1">
      <c r="A70" s="100"/>
      <c r="B70" s="100"/>
      <c r="C70" s="171" t="s">
        <v>318</v>
      </c>
      <c r="D70" s="172" t="s">
        <v>319</v>
      </c>
      <c r="E70" s="395" t="s">
        <v>6</v>
      </c>
      <c r="F70" s="396"/>
      <c r="G70" s="396"/>
      <c r="H70" s="397"/>
      <c r="I70" s="312">
        <v>18</v>
      </c>
      <c r="J70" s="313">
        <v>23</v>
      </c>
      <c r="K70" s="314">
        <v>21</v>
      </c>
      <c r="L70" s="326"/>
      <c r="M70" s="318"/>
      <c r="N70" s="94"/>
      <c r="O70" s="94"/>
      <c r="P70" s="93"/>
      <c r="Q70" s="127" t="s">
        <v>120</v>
      </c>
      <c r="R70" s="75"/>
      <c r="S70" s="100"/>
      <c r="T70" s="100"/>
      <c r="U70" s="100"/>
      <c r="V70" s="128"/>
      <c r="W70" s="128"/>
      <c r="X70" s="128"/>
      <c r="Y70" s="128"/>
      <c r="Z70" s="128"/>
      <c r="AA70" s="97"/>
      <c r="AB70" s="100"/>
      <c r="AC70" s="100"/>
      <c r="AD70" s="100"/>
      <c r="AE70" s="100"/>
      <c r="AF70" s="74"/>
      <c r="AG70" s="74"/>
      <c r="AH70" s="74"/>
      <c r="AI70" s="74"/>
      <c r="AJ70" s="74"/>
      <c r="AK70" s="74"/>
      <c r="AL70" s="74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</row>
    <row r="71" spans="1:66" ht="15" customHeight="1" thickBot="1" thickTop="1">
      <c r="A71" s="100"/>
      <c r="B71" s="100"/>
      <c r="C71" s="173" t="s">
        <v>320</v>
      </c>
      <c r="D71" s="174" t="s">
        <v>316</v>
      </c>
      <c r="E71" s="398"/>
      <c r="F71" s="399"/>
      <c r="G71" s="399"/>
      <c r="H71" s="400"/>
      <c r="I71" s="98"/>
      <c r="J71" s="153"/>
      <c r="K71" s="98"/>
      <c r="L71" s="98"/>
      <c r="M71" s="157"/>
      <c r="N71" s="96">
        <v>19</v>
      </c>
      <c r="O71" s="94">
        <v>16</v>
      </c>
      <c r="P71" s="126"/>
      <c r="Q71" s="487" t="s">
        <v>253</v>
      </c>
      <c r="R71" s="488"/>
      <c r="S71" s="488"/>
      <c r="T71" s="488"/>
      <c r="U71" s="488"/>
      <c r="V71" s="488"/>
      <c r="W71" s="488"/>
      <c r="X71" s="489" t="s">
        <v>252</v>
      </c>
      <c r="Y71" s="488"/>
      <c r="Z71" s="488"/>
      <c r="AA71" s="488"/>
      <c r="AB71" s="488"/>
      <c r="AC71" s="488"/>
      <c r="AD71" s="488"/>
      <c r="AE71" s="490"/>
      <c r="AF71" s="100"/>
      <c r="AG71" s="100"/>
      <c r="AH71" s="100"/>
      <c r="AI71" s="100"/>
      <c r="AJ71" s="100"/>
      <c r="AK71" s="100"/>
      <c r="AL71" s="100"/>
      <c r="AM71" s="100"/>
      <c r="AN71" s="262" t="s">
        <v>30</v>
      </c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</row>
    <row r="72" spans="1:66" ht="15" customHeight="1" thickTop="1">
      <c r="A72" s="100"/>
      <c r="B72" s="100"/>
      <c r="C72" s="171" t="s">
        <v>142</v>
      </c>
      <c r="D72" s="172" t="s">
        <v>132</v>
      </c>
      <c r="E72" s="395" t="s">
        <v>7</v>
      </c>
      <c r="F72" s="396"/>
      <c r="G72" s="396"/>
      <c r="H72" s="397"/>
      <c r="I72" s="260"/>
      <c r="J72" s="160"/>
      <c r="K72" s="152"/>
      <c r="L72" s="98"/>
      <c r="M72" s="98"/>
      <c r="N72" s="349">
        <v>21</v>
      </c>
      <c r="O72" s="350">
        <v>21</v>
      </c>
      <c r="P72" s="351"/>
      <c r="Q72" s="447" t="s">
        <v>255</v>
      </c>
      <c r="R72" s="448"/>
      <c r="S72" s="448"/>
      <c r="T72" s="448"/>
      <c r="U72" s="448"/>
      <c r="V72" s="448"/>
      <c r="W72" s="448"/>
      <c r="X72" s="479" t="s">
        <v>252</v>
      </c>
      <c r="Y72" s="479"/>
      <c r="Z72" s="479"/>
      <c r="AA72" s="479"/>
      <c r="AB72" s="479"/>
      <c r="AC72" s="479"/>
      <c r="AD72" s="479"/>
      <c r="AE72" s="48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</row>
    <row r="73" spans="1:66" ht="15" customHeight="1" thickBot="1">
      <c r="A73" s="100"/>
      <c r="B73" s="100"/>
      <c r="C73" s="173" t="s">
        <v>145</v>
      </c>
      <c r="D73" s="174" t="s">
        <v>132</v>
      </c>
      <c r="E73" s="398"/>
      <c r="F73" s="399"/>
      <c r="G73" s="399"/>
      <c r="H73" s="400"/>
      <c r="I73" s="181">
        <v>14</v>
      </c>
      <c r="J73" s="98">
        <v>22</v>
      </c>
      <c r="K73" s="155">
        <v>18</v>
      </c>
      <c r="L73" s="153"/>
      <c r="M73" s="153"/>
      <c r="N73" s="352"/>
      <c r="O73" s="94"/>
      <c r="P73" s="93"/>
      <c r="Q73" s="478" t="s">
        <v>121</v>
      </c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</row>
    <row r="74" spans="1:66" ht="15" customHeight="1" thickBot="1" thickTop="1">
      <c r="A74" s="100"/>
      <c r="B74" s="100"/>
      <c r="C74" s="175" t="s">
        <v>253</v>
      </c>
      <c r="D74" s="176" t="s">
        <v>252</v>
      </c>
      <c r="E74" s="392" t="s">
        <v>3</v>
      </c>
      <c r="F74" s="393"/>
      <c r="G74" s="393"/>
      <c r="H74" s="394"/>
      <c r="I74" s="312">
        <v>21</v>
      </c>
      <c r="J74" s="313">
        <v>20</v>
      </c>
      <c r="K74" s="314">
        <v>21</v>
      </c>
      <c r="L74" s="326"/>
      <c r="M74" s="315"/>
      <c r="N74" s="94"/>
      <c r="O74" s="94"/>
      <c r="P74" s="93"/>
      <c r="Q74" s="473" t="s">
        <v>318</v>
      </c>
      <c r="R74" s="474"/>
      <c r="S74" s="474"/>
      <c r="T74" s="474"/>
      <c r="U74" s="474"/>
      <c r="V74" s="474"/>
      <c r="W74" s="474"/>
      <c r="X74" s="475" t="s">
        <v>319</v>
      </c>
      <c r="Y74" s="475"/>
      <c r="Z74" s="475"/>
      <c r="AA74" s="475"/>
      <c r="AB74" s="475"/>
      <c r="AC74" s="475"/>
      <c r="AD74" s="475"/>
      <c r="AE74" s="477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</row>
    <row r="75" spans="1:66" ht="15" customHeight="1" thickTop="1">
      <c r="A75" s="100"/>
      <c r="B75" s="100"/>
      <c r="C75" s="177" t="s">
        <v>255</v>
      </c>
      <c r="D75" s="178" t="s">
        <v>252</v>
      </c>
      <c r="E75" s="546"/>
      <c r="F75" s="512"/>
      <c r="G75" s="512"/>
      <c r="H75" s="547"/>
      <c r="I75" s="93"/>
      <c r="J75" s="93"/>
      <c r="K75" s="93"/>
      <c r="L75" s="93"/>
      <c r="M75" s="93"/>
      <c r="N75" s="93"/>
      <c r="O75" s="93"/>
      <c r="P75" s="93"/>
      <c r="Q75" s="447" t="s">
        <v>320</v>
      </c>
      <c r="R75" s="448"/>
      <c r="S75" s="448"/>
      <c r="T75" s="448"/>
      <c r="U75" s="448"/>
      <c r="V75" s="448"/>
      <c r="W75" s="448"/>
      <c r="X75" s="470" t="s">
        <v>316</v>
      </c>
      <c r="Y75" s="470"/>
      <c r="Z75" s="470"/>
      <c r="AA75" s="470"/>
      <c r="AB75" s="470"/>
      <c r="AC75" s="470"/>
      <c r="AD75" s="470"/>
      <c r="AE75" s="471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</row>
    <row r="76" spans="3:45" ht="15" customHeight="1" thickBot="1">
      <c r="C76" s="74"/>
      <c r="D76" s="78"/>
      <c r="E76" s="78"/>
      <c r="F76" s="78"/>
      <c r="G76" s="78"/>
      <c r="H76" s="78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6"/>
      <c r="T76" s="76"/>
      <c r="U76" s="76"/>
      <c r="V76" s="76"/>
      <c r="W76" s="76"/>
      <c r="X76" s="75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</row>
    <row r="77" spans="3:69" ht="12" customHeight="1">
      <c r="C77" s="377" t="s">
        <v>119</v>
      </c>
      <c r="D77" s="378"/>
      <c r="E77" s="441" t="str">
        <f>C79</f>
        <v>青木　雅敬</v>
      </c>
      <c r="F77" s="442"/>
      <c r="G77" s="442"/>
      <c r="H77" s="443"/>
      <c r="I77" s="444" t="str">
        <f>C82</f>
        <v>長野　絢一</v>
      </c>
      <c r="J77" s="442"/>
      <c r="K77" s="442"/>
      <c r="L77" s="443"/>
      <c r="M77" s="444" t="str">
        <f>C85</f>
        <v>塩田　大実</v>
      </c>
      <c r="N77" s="442"/>
      <c r="O77" s="442"/>
      <c r="P77" s="443"/>
      <c r="Q77" s="444" t="str">
        <f>C88</f>
        <v>ソレ　タウフィック</v>
      </c>
      <c r="R77" s="442"/>
      <c r="S77" s="442"/>
      <c r="T77" s="538"/>
      <c r="U77" s="416" t="s">
        <v>78</v>
      </c>
      <c r="V77" s="417"/>
      <c r="W77" s="417"/>
      <c r="X77" s="418"/>
      <c r="Y77" s="183"/>
      <c r="Z77" s="431" t="s">
        <v>80</v>
      </c>
      <c r="AA77" s="433"/>
      <c r="AB77" s="431" t="s">
        <v>81</v>
      </c>
      <c r="AC77" s="432"/>
      <c r="AD77" s="433"/>
      <c r="AE77" s="405" t="s">
        <v>82</v>
      </c>
      <c r="AF77" s="406"/>
      <c r="AG77" s="407"/>
      <c r="AH77" s="21"/>
      <c r="AI77" s="21"/>
      <c r="AJ77" s="21"/>
      <c r="AK77" s="21"/>
      <c r="AL77" s="21"/>
      <c r="AM77" s="377" t="s">
        <v>118</v>
      </c>
      <c r="AN77" s="378"/>
      <c r="AO77" s="441" t="str">
        <f>AM79</f>
        <v>冨永　慎介</v>
      </c>
      <c r="AP77" s="442"/>
      <c r="AQ77" s="442"/>
      <c r="AR77" s="443"/>
      <c r="AS77" s="444" t="str">
        <f>AM82</f>
        <v>樋口　悟</v>
      </c>
      <c r="AT77" s="442"/>
      <c r="AU77" s="442"/>
      <c r="AV77" s="443"/>
      <c r="AW77" s="444" t="str">
        <f>AM85</f>
        <v>久米　祥司</v>
      </c>
      <c r="AX77" s="442"/>
      <c r="AY77" s="442"/>
      <c r="AZ77" s="443"/>
      <c r="BA77" s="444" t="str">
        <f>AM88</f>
        <v>原岡　晋司</v>
      </c>
      <c r="BB77" s="442"/>
      <c r="BC77" s="442"/>
      <c r="BD77" s="538"/>
      <c r="BE77" s="416" t="s">
        <v>78</v>
      </c>
      <c r="BF77" s="417"/>
      <c r="BG77" s="417"/>
      <c r="BH77" s="418"/>
      <c r="BI77" s="183"/>
      <c r="BJ77" s="431" t="s">
        <v>80</v>
      </c>
      <c r="BK77" s="433"/>
      <c r="BL77" s="431" t="s">
        <v>81</v>
      </c>
      <c r="BM77" s="432"/>
      <c r="BN77" s="433"/>
      <c r="BO77" s="405" t="s">
        <v>82</v>
      </c>
      <c r="BP77" s="406"/>
      <c r="BQ77" s="407"/>
    </row>
    <row r="78" spans="3:69" ht="12" customHeight="1" thickBot="1">
      <c r="C78" s="379"/>
      <c r="D78" s="380"/>
      <c r="E78" s="409" t="str">
        <f>C80</f>
        <v>石川　幸太郎</v>
      </c>
      <c r="F78" s="410"/>
      <c r="G78" s="410"/>
      <c r="H78" s="411"/>
      <c r="I78" s="412" t="str">
        <f>C83</f>
        <v>坂下　聖和</v>
      </c>
      <c r="J78" s="410"/>
      <c r="K78" s="410"/>
      <c r="L78" s="411"/>
      <c r="M78" s="412" t="str">
        <f>C86</f>
        <v>石川　敏也</v>
      </c>
      <c r="N78" s="410"/>
      <c r="O78" s="410"/>
      <c r="P78" s="411"/>
      <c r="Q78" s="412" t="str">
        <f>C89</f>
        <v>神野　裕亮</v>
      </c>
      <c r="R78" s="410"/>
      <c r="S78" s="410"/>
      <c r="T78" s="552"/>
      <c r="U78" s="413" t="s">
        <v>79</v>
      </c>
      <c r="V78" s="414"/>
      <c r="W78" s="414"/>
      <c r="X78" s="415"/>
      <c r="Y78" s="183"/>
      <c r="Z78" s="232" t="s">
        <v>83</v>
      </c>
      <c r="AA78" s="231" t="s">
        <v>84</v>
      </c>
      <c r="AB78" s="232" t="s">
        <v>40</v>
      </c>
      <c r="AC78" s="231" t="s">
        <v>85</v>
      </c>
      <c r="AD78" s="230" t="s">
        <v>86</v>
      </c>
      <c r="AE78" s="231" t="s">
        <v>40</v>
      </c>
      <c r="AF78" s="231" t="s">
        <v>85</v>
      </c>
      <c r="AG78" s="230" t="s">
        <v>86</v>
      </c>
      <c r="AH78" s="21"/>
      <c r="AI78" s="21"/>
      <c r="AJ78" s="21"/>
      <c r="AK78" s="21"/>
      <c r="AL78" s="21"/>
      <c r="AM78" s="379"/>
      <c r="AN78" s="380"/>
      <c r="AO78" s="409" t="str">
        <f>AM80</f>
        <v>宮本　賢</v>
      </c>
      <c r="AP78" s="410"/>
      <c r="AQ78" s="410"/>
      <c r="AR78" s="411"/>
      <c r="AS78" s="412" t="str">
        <f>AM83</f>
        <v>平野　徳尚</v>
      </c>
      <c r="AT78" s="410"/>
      <c r="AU78" s="410"/>
      <c r="AV78" s="411"/>
      <c r="AW78" s="412" t="str">
        <f>AM86</f>
        <v>鎌田　精二</v>
      </c>
      <c r="AX78" s="410"/>
      <c r="AY78" s="410"/>
      <c r="AZ78" s="411"/>
      <c r="BA78" s="412" t="str">
        <f>AM89</f>
        <v>西条　正俊</v>
      </c>
      <c r="BB78" s="410"/>
      <c r="BC78" s="410"/>
      <c r="BD78" s="552"/>
      <c r="BE78" s="413" t="s">
        <v>79</v>
      </c>
      <c r="BF78" s="414"/>
      <c r="BG78" s="414"/>
      <c r="BH78" s="415"/>
      <c r="BI78" s="183"/>
      <c r="BJ78" s="232" t="s">
        <v>83</v>
      </c>
      <c r="BK78" s="231" t="s">
        <v>84</v>
      </c>
      <c r="BL78" s="232" t="s">
        <v>40</v>
      </c>
      <c r="BM78" s="231" t="s">
        <v>85</v>
      </c>
      <c r="BN78" s="230" t="s">
        <v>86</v>
      </c>
      <c r="BO78" s="231" t="s">
        <v>40</v>
      </c>
      <c r="BP78" s="231" t="s">
        <v>85</v>
      </c>
      <c r="BQ78" s="230" t="s">
        <v>86</v>
      </c>
    </row>
    <row r="79" spans="3:69" ht="12" customHeight="1">
      <c r="C79" s="113" t="s">
        <v>271</v>
      </c>
      <c r="D79" s="112" t="s">
        <v>270</v>
      </c>
      <c r="E79" s="513"/>
      <c r="F79" s="514"/>
      <c r="G79" s="514"/>
      <c r="H79" s="515"/>
      <c r="I79" s="190">
        <v>21</v>
      </c>
      <c r="J79" s="209" t="str">
        <f>IF(I79="","","-")</f>
        <v>-</v>
      </c>
      <c r="K79" s="216">
        <v>23</v>
      </c>
      <c r="L79" s="502" t="str">
        <f>IF(I79&lt;&gt;"",IF(I79&gt;K79,IF(I80&gt;K80,"○",IF(I81&gt;K81,"○","×")),IF(I80&gt;K80,IF(I81&gt;K81,"○","×"),"×")),"")</f>
        <v>×</v>
      </c>
      <c r="M79" s="190">
        <v>16</v>
      </c>
      <c r="N79" s="229" t="str">
        <f aca="true" t="shared" si="14" ref="N79:N84">IF(M79="","","-")</f>
        <v>-</v>
      </c>
      <c r="O79" s="228">
        <v>21</v>
      </c>
      <c r="P79" s="502" t="str">
        <f>IF(M79&lt;&gt;"",IF(M79&gt;O79,IF(M80&gt;O80,"○",IF(M81&gt;O81,"○","×")),IF(M80&gt;O80,IF(M81&gt;O81,"○","×"),"×")),"")</f>
        <v>○</v>
      </c>
      <c r="Q79" s="249">
        <v>14</v>
      </c>
      <c r="R79" s="229" t="str">
        <f aca="true" t="shared" si="15" ref="R79:R87">IF(Q79="","","-")</f>
        <v>-</v>
      </c>
      <c r="S79" s="216">
        <v>21</v>
      </c>
      <c r="T79" s="465" t="str">
        <f>IF(Q79&lt;&gt;"",IF(Q79&gt;S79,IF(Q80&gt;S80,"○",IF(Q81&gt;S81,"○","×")),IF(Q80&gt;S80,IF(Q81&gt;S81,"○","×"),"×")),"")</f>
        <v>×</v>
      </c>
      <c r="U79" s="528" t="s">
        <v>51</v>
      </c>
      <c r="V79" s="529"/>
      <c r="W79" s="529"/>
      <c r="X79" s="530"/>
      <c r="Y79" s="183"/>
      <c r="Z79" s="244"/>
      <c r="AA79" s="240"/>
      <c r="AB79" s="234"/>
      <c r="AC79" s="233"/>
      <c r="AD79" s="247"/>
      <c r="AE79" s="240"/>
      <c r="AF79" s="240"/>
      <c r="AG79" s="239"/>
      <c r="AH79" s="21"/>
      <c r="AI79" s="21"/>
      <c r="AJ79" s="21"/>
      <c r="AK79" s="21"/>
      <c r="AL79" s="21"/>
      <c r="AM79" s="146" t="s">
        <v>318</v>
      </c>
      <c r="AN79" s="147" t="s">
        <v>319</v>
      </c>
      <c r="AO79" s="513"/>
      <c r="AP79" s="514"/>
      <c r="AQ79" s="514"/>
      <c r="AR79" s="515"/>
      <c r="AS79" s="190">
        <v>17</v>
      </c>
      <c r="AT79" s="209" t="str">
        <f>IF(AS79="","","-")</f>
        <v>-</v>
      </c>
      <c r="AU79" s="216">
        <v>21</v>
      </c>
      <c r="AV79" s="502" t="str">
        <f>IF(AS79&lt;&gt;"",IF(AS79&gt;AU79,IF(AS80&gt;AU80,"○",IF(AS81&gt;AU81,"○","×")),IF(AS80&gt;AU80,IF(AS81&gt;AU81,"○","×"),"×")),"")</f>
        <v>×</v>
      </c>
      <c r="AW79" s="190">
        <v>21</v>
      </c>
      <c r="AX79" s="229" t="str">
        <f aca="true" t="shared" si="16" ref="AX79:AX84">IF(AW79="","","-")</f>
        <v>-</v>
      </c>
      <c r="AY79" s="228">
        <v>11</v>
      </c>
      <c r="AZ79" s="502" t="str">
        <f>IF(AW79&lt;&gt;"",IF(AW79&gt;AY79,IF(AW80&gt;AY80,"○",IF(AW81&gt;AY81,"○","×")),IF(AW80&gt;AY80,IF(AW81&gt;AY81,"○","×"),"×")),"")</f>
        <v>○</v>
      </c>
      <c r="BA79" s="249">
        <v>21</v>
      </c>
      <c r="BB79" s="229" t="str">
        <f aca="true" t="shared" si="17" ref="BB79:BB87">IF(BA79="","","-")</f>
        <v>-</v>
      </c>
      <c r="BC79" s="216">
        <v>12</v>
      </c>
      <c r="BD79" s="465" t="str">
        <f>IF(BA79&lt;&gt;"",IF(BA79&gt;BC79,IF(BA80&gt;BC80,"○",IF(BA81&gt;BC81,"○","×")),IF(BA80&gt;BC80,IF(BA81&gt;BC81,"○","×"),"×")),"")</f>
        <v>○</v>
      </c>
      <c r="BE79" s="528" t="s">
        <v>52</v>
      </c>
      <c r="BF79" s="529"/>
      <c r="BG79" s="529"/>
      <c r="BH79" s="530"/>
      <c r="BI79" s="183"/>
      <c r="BJ79" s="244"/>
      <c r="BK79" s="240"/>
      <c r="BL79" s="234"/>
      <c r="BM79" s="233"/>
      <c r="BN79" s="247"/>
      <c r="BO79" s="240"/>
      <c r="BP79" s="240"/>
      <c r="BQ79" s="239"/>
    </row>
    <row r="80" spans="3:69" ht="12" customHeight="1">
      <c r="C80" s="105" t="s">
        <v>275</v>
      </c>
      <c r="D80" s="111" t="s">
        <v>270</v>
      </c>
      <c r="E80" s="516"/>
      <c r="F80" s="460"/>
      <c r="G80" s="460"/>
      <c r="H80" s="461"/>
      <c r="I80" s="190">
        <v>22</v>
      </c>
      <c r="J80" s="209" t="str">
        <f>IF(I80="","","-")</f>
        <v>-</v>
      </c>
      <c r="K80" s="227">
        <v>20</v>
      </c>
      <c r="L80" s="503"/>
      <c r="M80" s="190">
        <v>21</v>
      </c>
      <c r="N80" s="209" t="str">
        <f t="shared" si="14"/>
        <v>-</v>
      </c>
      <c r="O80" s="216">
        <v>14</v>
      </c>
      <c r="P80" s="503"/>
      <c r="Q80" s="190">
        <v>8</v>
      </c>
      <c r="R80" s="209" t="str">
        <f t="shared" si="15"/>
        <v>-</v>
      </c>
      <c r="S80" s="216">
        <v>21</v>
      </c>
      <c r="T80" s="466"/>
      <c r="U80" s="531"/>
      <c r="V80" s="532"/>
      <c r="W80" s="532"/>
      <c r="X80" s="533"/>
      <c r="Y80" s="183"/>
      <c r="Z80" s="244">
        <f>COUNTIF(E79:T81,"○")</f>
        <v>1</v>
      </c>
      <c r="AA80" s="240">
        <f>COUNTIF(E79:T81,"×")</f>
        <v>2</v>
      </c>
      <c r="AB80" s="243">
        <f>(IF((E79&gt;G79),1,0))+(IF((E80&gt;G80),1,0))+(IF((E81&gt;G81),1,0))+(IF((I79&gt;K79),1,0))+(IF((I80&gt;K80),1,0))+(IF((I81&gt;K81),1,0))+(IF((M79&gt;O79),1,0))+(IF((M80&gt;O80),1,0))+(IF((M81&gt;O81),1,0))+(IF((Q79&gt;S79),1,0))+(IF((Q80&gt;S80),1,0))+(IF((Q81&gt;S81),1,0))</f>
        <v>3</v>
      </c>
      <c r="AC80" s="242">
        <f>(IF((E79&lt;G79),1,0))+(IF((E80&lt;G80),1,0))+(IF((E81&lt;G81),1,0))+(IF((I79&lt;K79),1,0))+(IF((I80&lt;K80),1,0))+(IF((I81&lt;K81),1,0))+(IF((M79&lt;O79),1,0))+(IF((M80&lt;O80),1,0))+(IF((M81&lt;O81),1,0))+(IF((Q79&lt;S79),1,0))+(IF((Q80&lt;S80),1,0))+(IF((Q81&lt;S81),1,0))</f>
        <v>5</v>
      </c>
      <c r="AD80" s="241">
        <f>AB80-AC80</f>
        <v>-2</v>
      </c>
      <c r="AE80" s="240">
        <f>SUM(E79:E81,I79:I81,M79:M81,Q79:Q81)</f>
        <v>135</v>
      </c>
      <c r="AF80" s="240">
        <f>SUM(G79:G81,K79:K81,O79:O81,S79:S81)</f>
        <v>158</v>
      </c>
      <c r="AG80" s="239">
        <f>AE80-AF80</f>
        <v>-23</v>
      </c>
      <c r="AH80" s="21"/>
      <c r="AI80" s="21"/>
      <c r="AJ80" s="21"/>
      <c r="AK80" s="21"/>
      <c r="AL80" s="21"/>
      <c r="AM80" s="89" t="s">
        <v>320</v>
      </c>
      <c r="AN80" s="148" t="s">
        <v>316</v>
      </c>
      <c r="AO80" s="516"/>
      <c r="AP80" s="460"/>
      <c r="AQ80" s="460"/>
      <c r="AR80" s="461"/>
      <c r="AS80" s="190">
        <v>20</v>
      </c>
      <c r="AT80" s="209" t="str">
        <f>IF(AS80="","","-")</f>
        <v>-</v>
      </c>
      <c r="AU80" s="227">
        <v>22</v>
      </c>
      <c r="AV80" s="503"/>
      <c r="AW80" s="190">
        <v>21</v>
      </c>
      <c r="AX80" s="209" t="str">
        <f t="shared" si="16"/>
        <v>-</v>
      </c>
      <c r="AY80" s="216">
        <v>13</v>
      </c>
      <c r="AZ80" s="503"/>
      <c r="BA80" s="190">
        <v>21</v>
      </c>
      <c r="BB80" s="209" t="str">
        <f t="shared" si="17"/>
        <v>-</v>
      </c>
      <c r="BC80" s="216">
        <v>16</v>
      </c>
      <c r="BD80" s="466"/>
      <c r="BE80" s="531"/>
      <c r="BF80" s="532"/>
      <c r="BG80" s="532"/>
      <c r="BH80" s="533"/>
      <c r="BI80" s="183"/>
      <c r="BJ80" s="244">
        <f>COUNTIF(AO79:BD81,"○")</f>
        <v>2</v>
      </c>
      <c r="BK80" s="240">
        <f>COUNTIF(AO79:BD81,"×")</f>
        <v>1</v>
      </c>
      <c r="BL80" s="243">
        <f>(IF((AO79&gt;AQ79),1,0))+(IF((AO80&gt;AQ80),1,0))+(IF((AO81&gt;AQ81),1,0))+(IF((AS79&gt;AU79),1,0))+(IF((AS80&gt;AU80),1,0))+(IF((AS81&gt;AU81),1,0))+(IF((AW79&gt;AY79),1,0))+(IF((AW80&gt;AY80),1,0))+(IF((AW81&gt;AY81),1,0))+(IF((BA79&gt;BC79),1,0))+(IF((BA80&gt;BC80),1,0))+(IF((BA81&gt;BC81),1,0))</f>
        <v>4</v>
      </c>
      <c r="BM80" s="242">
        <f>(IF((AO79&lt;AQ79),1,0))+(IF((AO80&lt;AQ80),1,0))+(IF((AO81&lt;AQ81),1,0))+(IF((AS79&lt;AU79),1,0))+(IF((AS80&lt;AU80),1,0))+(IF((AS81&lt;AU81),1,0))+(IF((AW79&lt;AY79),1,0))+(IF((AW80&lt;AY80),1,0))+(IF((AW81&lt;AY81),1,0))+(IF((BA79&lt;BC79),1,0))+(IF((BA80&lt;BC80),1,0))+(IF((BA81&lt;BC81),1,0))</f>
        <v>2</v>
      </c>
      <c r="BN80" s="241">
        <f>BL80-BM80</f>
        <v>2</v>
      </c>
      <c r="BO80" s="240">
        <f>SUM(AO79:AO81,AS79:AS81,AW79:AW81,BA79:BA81)</f>
        <v>121</v>
      </c>
      <c r="BP80" s="240">
        <f>SUM(AQ79:AQ81,AU79:AU81,AY79:AY81,BC79:BC81)</f>
        <v>95</v>
      </c>
      <c r="BQ80" s="239">
        <f>BO80-BP80</f>
        <v>26</v>
      </c>
    </row>
    <row r="81" spans="3:69" ht="12" customHeight="1">
      <c r="C81" s="105"/>
      <c r="D81" s="110" t="s">
        <v>20</v>
      </c>
      <c r="E81" s="517"/>
      <c r="F81" s="518"/>
      <c r="G81" s="518"/>
      <c r="H81" s="519"/>
      <c r="I81" s="192">
        <v>12</v>
      </c>
      <c r="J81" s="209" t="str">
        <f>IF(I81="","","-")</f>
        <v>-</v>
      </c>
      <c r="K81" s="223">
        <v>21</v>
      </c>
      <c r="L81" s="507"/>
      <c r="M81" s="192">
        <v>21</v>
      </c>
      <c r="N81" s="224" t="str">
        <f t="shared" si="14"/>
        <v>-</v>
      </c>
      <c r="O81" s="223">
        <v>17</v>
      </c>
      <c r="P81" s="503"/>
      <c r="Q81" s="192"/>
      <c r="R81" s="224">
        <f t="shared" si="15"/>
      </c>
      <c r="S81" s="223"/>
      <c r="T81" s="466"/>
      <c r="U81" s="189">
        <f>Z80</f>
        <v>1</v>
      </c>
      <c r="V81" s="188" t="s">
        <v>87</v>
      </c>
      <c r="W81" s="188">
        <f>AA80</f>
        <v>2</v>
      </c>
      <c r="X81" s="187" t="s">
        <v>84</v>
      </c>
      <c r="Y81" s="183"/>
      <c r="Z81" s="244"/>
      <c r="AA81" s="240"/>
      <c r="AB81" s="244"/>
      <c r="AC81" s="240"/>
      <c r="AD81" s="239"/>
      <c r="AE81" s="240"/>
      <c r="AF81" s="240"/>
      <c r="AG81" s="239"/>
      <c r="AH81" s="21"/>
      <c r="AI81" s="21"/>
      <c r="AJ81" s="21"/>
      <c r="AK81" s="21"/>
      <c r="AL81" s="21"/>
      <c r="AM81" s="88"/>
      <c r="AN81" s="149" t="s">
        <v>20</v>
      </c>
      <c r="AO81" s="517"/>
      <c r="AP81" s="518"/>
      <c r="AQ81" s="518"/>
      <c r="AR81" s="519"/>
      <c r="AS81" s="192"/>
      <c r="AT81" s="209">
        <f>IF(AS81="","","-")</f>
      </c>
      <c r="AU81" s="223"/>
      <c r="AV81" s="507"/>
      <c r="AW81" s="192"/>
      <c r="AX81" s="224">
        <f t="shared" si="16"/>
      </c>
      <c r="AY81" s="223"/>
      <c r="AZ81" s="503"/>
      <c r="BA81" s="192"/>
      <c r="BB81" s="224">
        <f t="shared" si="17"/>
      </c>
      <c r="BC81" s="223"/>
      <c r="BD81" s="466"/>
      <c r="BE81" s="189">
        <f>BJ80</f>
        <v>2</v>
      </c>
      <c r="BF81" s="188" t="s">
        <v>87</v>
      </c>
      <c r="BG81" s="188">
        <f>BK80</f>
        <v>1</v>
      </c>
      <c r="BH81" s="187" t="s">
        <v>84</v>
      </c>
      <c r="BI81" s="183"/>
      <c r="BJ81" s="244"/>
      <c r="BK81" s="240"/>
      <c r="BL81" s="244"/>
      <c r="BM81" s="240"/>
      <c r="BN81" s="239"/>
      <c r="BO81" s="240"/>
      <c r="BP81" s="240"/>
      <c r="BQ81" s="239"/>
    </row>
    <row r="82" spans="3:69" ht="12" customHeight="1">
      <c r="C82" s="109" t="s">
        <v>142</v>
      </c>
      <c r="D82" s="106" t="s">
        <v>132</v>
      </c>
      <c r="E82" s="211">
        <f>IF(K79="","",K79)</f>
        <v>23</v>
      </c>
      <c r="F82" s="209" t="str">
        <f aca="true" t="shared" si="18" ref="F82:F90">IF(E82="","","-")</f>
        <v>-</v>
      </c>
      <c r="G82" s="208">
        <f>IF(I79="","",I79)</f>
        <v>21</v>
      </c>
      <c r="H82" s="481" t="str">
        <f>IF(L79="","",IF(L79="○","×",IF(L79="×","○")))</f>
        <v>○</v>
      </c>
      <c r="I82" s="456"/>
      <c r="J82" s="457"/>
      <c r="K82" s="457"/>
      <c r="L82" s="458"/>
      <c r="M82" s="190">
        <v>21</v>
      </c>
      <c r="N82" s="209" t="str">
        <f t="shared" si="14"/>
        <v>-</v>
      </c>
      <c r="O82" s="216">
        <v>10</v>
      </c>
      <c r="P82" s="539" t="str">
        <f>IF(M82&lt;&gt;"",IF(M82&gt;O82,IF(M83&gt;O83,"○",IF(M84&gt;O84,"○","×")),IF(M83&gt;O83,IF(M84&gt;O84,"○","×"),"×")),"")</f>
        <v>○</v>
      </c>
      <c r="Q82" s="190">
        <v>13</v>
      </c>
      <c r="R82" s="209" t="str">
        <f t="shared" si="15"/>
        <v>-</v>
      </c>
      <c r="S82" s="216">
        <v>21</v>
      </c>
      <c r="T82" s="537" t="str">
        <f>IF(Q82&lt;&gt;"",IF(Q82&gt;S82,IF(Q83&gt;S83,"○",IF(Q84&gt;S84,"○","×")),IF(Q83&gt;S83,IF(Q84&gt;S84,"○","×"),"×")),"")</f>
        <v>×</v>
      </c>
      <c r="U82" s="534" t="s">
        <v>52</v>
      </c>
      <c r="V82" s="535"/>
      <c r="W82" s="535"/>
      <c r="X82" s="536"/>
      <c r="Y82" s="183"/>
      <c r="Z82" s="234"/>
      <c r="AA82" s="233"/>
      <c r="AB82" s="234"/>
      <c r="AC82" s="233"/>
      <c r="AD82" s="247"/>
      <c r="AE82" s="233"/>
      <c r="AF82" s="233"/>
      <c r="AG82" s="247"/>
      <c r="AH82" s="21"/>
      <c r="AI82" s="21"/>
      <c r="AJ82" s="21"/>
      <c r="AK82" s="21"/>
      <c r="AL82" s="21"/>
      <c r="AM82" s="89" t="s">
        <v>253</v>
      </c>
      <c r="AN82" s="150" t="s">
        <v>252</v>
      </c>
      <c r="AO82" s="211">
        <f>IF(AU79="","",AU79)</f>
        <v>21</v>
      </c>
      <c r="AP82" s="209" t="str">
        <f aca="true" t="shared" si="19" ref="AP82:AP90">IF(AO82="","","-")</f>
        <v>-</v>
      </c>
      <c r="AQ82" s="208">
        <f>IF(AS79="","",AS79)</f>
        <v>17</v>
      </c>
      <c r="AR82" s="481" t="str">
        <f>IF(AV79="","",IF(AV79="○","×",IF(AV79="×","○")))</f>
        <v>○</v>
      </c>
      <c r="AS82" s="456"/>
      <c r="AT82" s="457"/>
      <c r="AU82" s="457"/>
      <c r="AV82" s="458"/>
      <c r="AW82" s="190">
        <v>21</v>
      </c>
      <c r="AX82" s="209" t="str">
        <f t="shared" si="16"/>
        <v>-</v>
      </c>
      <c r="AY82" s="216">
        <v>15</v>
      </c>
      <c r="AZ82" s="539" t="str">
        <f>IF(AW82&lt;&gt;"",IF(AW82&gt;AY82,IF(AW83&gt;AY83,"○",IF(AW84&gt;AY84,"○","×")),IF(AW83&gt;AY83,IF(AW84&gt;AY84,"○","×"),"×")),"")</f>
        <v>○</v>
      </c>
      <c r="BA82" s="190">
        <v>21</v>
      </c>
      <c r="BB82" s="209" t="str">
        <f t="shared" si="17"/>
        <v>-</v>
      </c>
      <c r="BC82" s="216">
        <v>15</v>
      </c>
      <c r="BD82" s="537" t="str">
        <f>IF(BA82&lt;&gt;"",IF(BA82&gt;BC82,IF(BA83&gt;BC83,"○",IF(BA84&gt;BC84,"○","×")),IF(BA83&gt;BC83,IF(BA84&gt;BC84,"○","×"),"×")),"")</f>
        <v>○</v>
      </c>
      <c r="BE82" s="534" t="s">
        <v>50</v>
      </c>
      <c r="BF82" s="535"/>
      <c r="BG82" s="535"/>
      <c r="BH82" s="536"/>
      <c r="BI82" s="183"/>
      <c r="BJ82" s="234"/>
      <c r="BK82" s="233"/>
      <c r="BL82" s="234"/>
      <c r="BM82" s="233"/>
      <c r="BN82" s="247"/>
      <c r="BO82" s="233"/>
      <c r="BP82" s="233"/>
      <c r="BQ82" s="247"/>
    </row>
    <row r="83" spans="3:69" ht="12" customHeight="1">
      <c r="C83" s="105" t="s">
        <v>145</v>
      </c>
      <c r="D83" s="104" t="s">
        <v>132</v>
      </c>
      <c r="E83" s="211">
        <f>IF(K80="","",K80)</f>
        <v>20</v>
      </c>
      <c r="F83" s="209" t="str">
        <f t="shared" si="18"/>
        <v>-</v>
      </c>
      <c r="G83" s="208">
        <f>IF(I80="","",I80)</f>
        <v>22</v>
      </c>
      <c r="H83" s="482" t="str">
        <f>IF(J80="","",J80)</f>
        <v>-</v>
      </c>
      <c r="I83" s="459"/>
      <c r="J83" s="460"/>
      <c r="K83" s="460"/>
      <c r="L83" s="461"/>
      <c r="M83" s="190">
        <v>12</v>
      </c>
      <c r="N83" s="209" t="str">
        <f t="shared" si="14"/>
        <v>-</v>
      </c>
      <c r="O83" s="216">
        <v>21</v>
      </c>
      <c r="P83" s="503"/>
      <c r="Q83" s="190">
        <v>18</v>
      </c>
      <c r="R83" s="209" t="str">
        <f t="shared" si="15"/>
        <v>-</v>
      </c>
      <c r="S83" s="216">
        <v>21</v>
      </c>
      <c r="T83" s="466"/>
      <c r="U83" s="531"/>
      <c r="V83" s="532"/>
      <c r="W83" s="532"/>
      <c r="X83" s="533"/>
      <c r="Y83" s="183"/>
      <c r="Z83" s="244">
        <f>COUNTIF(E82:T84,"○")</f>
        <v>2</v>
      </c>
      <c r="AA83" s="240">
        <f>COUNTIF(E82:T84,"×")</f>
        <v>1</v>
      </c>
      <c r="AB83" s="243">
        <f>(IF((E82&gt;G82),1,0))+(IF((E83&gt;G83),1,0))+(IF((E84&gt;G84),1,0))+(IF((I82&gt;K82),1,0))+(IF((I83&gt;K83),1,0))+(IF((I84&gt;K84),1,0))+(IF((M82&gt;O82),1,0))+(IF((M83&gt;O83),1,0))+(IF((M84&gt;O84),1,0))+(IF((Q82&gt;S82),1,0))+(IF((Q83&gt;S83),1,0))+(IF((Q84&gt;S84),1,0))</f>
        <v>4</v>
      </c>
      <c r="AC83" s="242">
        <f>(IF((E82&lt;G82),1,0))+(IF((E83&lt;G83),1,0))+(IF((E84&lt;G84),1,0))+(IF((I82&lt;K82),1,0))+(IF((I83&lt;K83),1,0))+(IF((I84&lt;K84),1,0))+(IF((M82&lt;O82),1,0))+(IF((M83&lt;O83),1,0))+(IF((M84&lt;O84),1,0))+(IF((Q82&lt;S82),1,0))+(IF((Q83&lt;S83),1,0))+(IF((Q84&lt;S84),1,0))</f>
        <v>4</v>
      </c>
      <c r="AD83" s="241">
        <f>AB83-AC83</f>
        <v>0</v>
      </c>
      <c r="AE83" s="240">
        <f>SUM(E82:E84,I82:I84,M82:M84,Q82:Q84)</f>
        <v>149</v>
      </c>
      <c r="AF83" s="240">
        <f>SUM(G82:G84,K82:K84,O82:O84,S82:S84)</f>
        <v>145</v>
      </c>
      <c r="AG83" s="239">
        <f>AE83-AF83</f>
        <v>4</v>
      </c>
      <c r="AH83" s="21"/>
      <c r="AI83" s="21"/>
      <c r="AJ83" s="21"/>
      <c r="AK83" s="21"/>
      <c r="AL83" s="21"/>
      <c r="AM83" s="89" t="s">
        <v>255</v>
      </c>
      <c r="AN83" s="148" t="s">
        <v>252</v>
      </c>
      <c r="AO83" s="211">
        <f>IF(AU80="","",AU80)</f>
        <v>22</v>
      </c>
      <c r="AP83" s="209" t="str">
        <f t="shared" si="19"/>
        <v>-</v>
      </c>
      <c r="AQ83" s="208">
        <f>IF(AS80="","",AS80)</f>
        <v>20</v>
      </c>
      <c r="AR83" s="482" t="str">
        <f>IF(AT80="","",AT80)</f>
        <v>-</v>
      </c>
      <c r="AS83" s="459"/>
      <c r="AT83" s="460"/>
      <c r="AU83" s="460"/>
      <c r="AV83" s="461"/>
      <c r="AW83" s="190">
        <v>21</v>
      </c>
      <c r="AX83" s="209" t="str">
        <f t="shared" si="16"/>
        <v>-</v>
      </c>
      <c r="AY83" s="216">
        <v>9</v>
      </c>
      <c r="AZ83" s="503"/>
      <c r="BA83" s="190">
        <v>21</v>
      </c>
      <c r="BB83" s="209" t="str">
        <f t="shared" si="17"/>
        <v>-</v>
      </c>
      <c r="BC83" s="216">
        <v>15</v>
      </c>
      <c r="BD83" s="466"/>
      <c r="BE83" s="531"/>
      <c r="BF83" s="532"/>
      <c r="BG83" s="532"/>
      <c r="BH83" s="533"/>
      <c r="BI83" s="183"/>
      <c r="BJ83" s="244">
        <f>COUNTIF(AO82:BD84,"○")</f>
        <v>3</v>
      </c>
      <c r="BK83" s="240">
        <f>COUNTIF(AO82:BD84,"×")</f>
        <v>0</v>
      </c>
      <c r="BL83" s="243">
        <f>(IF((AO82&gt;AQ82),1,0))+(IF((AO83&gt;AQ83),1,0))+(IF((AO84&gt;AQ84),1,0))+(IF((AS82&gt;AU82),1,0))+(IF((AS83&gt;AU83),1,0))+(IF((AS84&gt;AU84),1,0))+(IF((AW82&gt;AY82),1,0))+(IF((AW83&gt;AY83),1,0))+(IF((AW84&gt;AY84),1,0))+(IF((BA82&gt;BC82),1,0))+(IF((BA83&gt;BC83),1,0))+(IF((BA84&gt;BC84),1,0))</f>
        <v>6</v>
      </c>
      <c r="BM83" s="242">
        <f>(IF((AO82&lt;AQ82),1,0))+(IF((AO83&lt;AQ83),1,0))+(IF((AO84&lt;AQ84),1,0))+(IF((AS82&lt;AU82),1,0))+(IF((AS83&lt;AU83),1,0))+(IF((AS84&lt;AU84),1,0))+(IF((AW82&lt;AY82),1,0))+(IF((AW83&lt;AY83),1,0))+(IF((AW84&lt;AY84),1,0))+(IF((BA82&lt;BC82),1,0))+(IF((BA83&lt;BC83),1,0))+(IF((BA84&lt;BC84),1,0))</f>
        <v>0</v>
      </c>
      <c r="BN83" s="241">
        <f>BL83-BM83</f>
        <v>6</v>
      </c>
      <c r="BO83" s="240">
        <f>SUM(AO82:AO84,AS82:AS84,AW82:AW84,BA82:BA84)</f>
        <v>127</v>
      </c>
      <c r="BP83" s="240">
        <f>SUM(AQ82:AQ84,AU82:AU84,AY82:AY84,BC82:BC84)</f>
        <v>91</v>
      </c>
      <c r="BQ83" s="239">
        <f>BO83-BP83</f>
        <v>36</v>
      </c>
    </row>
    <row r="84" spans="3:69" ht="12" customHeight="1">
      <c r="C84" s="108"/>
      <c r="D84" s="107" t="s">
        <v>18</v>
      </c>
      <c r="E84" s="226">
        <f>IF(K81="","",K81)</f>
        <v>21</v>
      </c>
      <c r="F84" s="209" t="str">
        <f t="shared" si="18"/>
        <v>-</v>
      </c>
      <c r="G84" s="225">
        <f>IF(I81="","",I81)</f>
        <v>12</v>
      </c>
      <c r="H84" s="504" t="str">
        <f>IF(J81="","",J81)</f>
        <v>-</v>
      </c>
      <c r="I84" s="520"/>
      <c r="J84" s="518"/>
      <c r="K84" s="518"/>
      <c r="L84" s="519"/>
      <c r="M84" s="192">
        <v>21</v>
      </c>
      <c r="N84" s="209" t="str">
        <f t="shared" si="14"/>
        <v>-</v>
      </c>
      <c r="O84" s="223">
        <v>17</v>
      </c>
      <c r="P84" s="507"/>
      <c r="Q84" s="192"/>
      <c r="R84" s="224">
        <f t="shared" si="15"/>
      </c>
      <c r="S84" s="223"/>
      <c r="T84" s="506"/>
      <c r="U84" s="189">
        <f>Z83</f>
        <v>2</v>
      </c>
      <c r="V84" s="188" t="s">
        <v>87</v>
      </c>
      <c r="W84" s="188">
        <f>AA83</f>
        <v>1</v>
      </c>
      <c r="X84" s="187" t="s">
        <v>84</v>
      </c>
      <c r="Y84" s="183"/>
      <c r="Z84" s="238"/>
      <c r="AA84" s="237"/>
      <c r="AB84" s="238"/>
      <c r="AC84" s="237"/>
      <c r="AD84" s="236"/>
      <c r="AE84" s="237"/>
      <c r="AF84" s="237"/>
      <c r="AG84" s="236"/>
      <c r="AH84" s="21"/>
      <c r="AI84" s="21"/>
      <c r="AJ84" s="21"/>
      <c r="AK84" s="21"/>
      <c r="AL84" s="21"/>
      <c r="AM84" s="88"/>
      <c r="AN84" s="87" t="s">
        <v>21</v>
      </c>
      <c r="AO84" s="226">
        <f>IF(AU81="","",AU81)</f>
      </c>
      <c r="AP84" s="209">
        <f t="shared" si="19"/>
      </c>
      <c r="AQ84" s="225">
        <f>IF(AS81="","",AS81)</f>
      </c>
      <c r="AR84" s="504">
        <f>IF(AT81="","",AT81)</f>
      </c>
      <c r="AS84" s="520"/>
      <c r="AT84" s="518"/>
      <c r="AU84" s="518"/>
      <c r="AV84" s="519"/>
      <c r="AW84" s="192"/>
      <c r="AX84" s="209">
        <f t="shared" si="16"/>
      </c>
      <c r="AY84" s="223"/>
      <c r="AZ84" s="507"/>
      <c r="BA84" s="192"/>
      <c r="BB84" s="224">
        <f t="shared" si="17"/>
      </c>
      <c r="BC84" s="223"/>
      <c r="BD84" s="506"/>
      <c r="BE84" s="189">
        <f>BJ83</f>
        <v>3</v>
      </c>
      <c r="BF84" s="188" t="s">
        <v>87</v>
      </c>
      <c r="BG84" s="188">
        <f>BK83</f>
        <v>0</v>
      </c>
      <c r="BH84" s="187" t="s">
        <v>84</v>
      </c>
      <c r="BI84" s="183"/>
      <c r="BJ84" s="238"/>
      <c r="BK84" s="237"/>
      <c r="BL84" s="238"/>
      <c r="BM84" s="237"/>
      <c r="BN84" s="236"/>
      <c r="BO84" s="237"/>
      <c r="BP84" s="237"/>
      <c r="BQ84" s="236"/>
    </row>
    <row r="85" spans="3:69" ht="12" customHeight="1">
      <c r="C85" s="109" t="s">
        <v>314</v>
      </c>
      <c r="D85" s="106" t="s">
        <v>218</v>
      </c>
      <c r="E85" s="211">
        <f>IF(O79="","",O79)</f>
        <v>21</v>
      </c>
      <c r="F85" s="213" t="str">
        <f t="shared" si="18"/>
        <v>-</v>
      </c>
      <c r="G85" s="208">
        <f>IF(M79="","",M79)</f>
        <v>16</v>
      </c>
      <c r="H85" s="481" t="str">
        <f>IF(P79="","",IF(P79="○","×",IF(P79="×","○")))</f>
        <v>×</v>
      </c>
      <c r="I85" s="210">
        <f>IF(O82="","",O82)</f>
        <v>10</v>
      </c>
      <c r="J85" s="209" t="str">
        <f aca="true" t="shared" si="20" ref="J85:J90">IF(I85="","","-")</f>
        <v>-</v>
      </c>
      <c r="K85" s="208">
        <f>IF(M82="","",M82)</f>
        <v>21</v>
      </c>
      <c r="L85" s="481" t="str">
        <f>IF(P82="","",IF(P82="○","×",IF(P82="×","○")))</f>
        <v>×</v>
      </c>
      <c r="M85" s="456"/>
      <c r="N85" s="457"/>
      <c r="O85" s="457"/>
      <c r="P85" s="458"/>
      <c r="Q85" s="190">
        <v>10</v>
      </c>
      <c r="R85" s="209" t="str">
        <f t="shared" si="15"/>
        <v>-</v>
      </c>
      <c r="S85" s="216">
        <v>21</v>
      </c>
      <c r="T85" s="466" t="str">
        <f>IF(Q85&lt;&gt;"",IF(Q85&gt;S85,IF(Q86&gt;S86,"○",IF(Q87&gt;S87,"○","×")),IF(Q86&gt;S86,IF(Q87&gt;S87,"○","×"),"×")),"")</f>
        <v>×</v>
      </c>
      <c r="U85" s="534" t="s">
        <v>53</v>
      </c>
      <c r="V85" s="535"/>
      <c r="W85" s="535"/>
      <c r="X85" s="536"/>
      <c r="Y85" s="183"/>
      <c r="Z85" s="244"/>
      <c r="AA85" s="240"/>
      <c r="AB85" s="244"/>
      <c r="AC85" s="240"/>
      <c r="AD85" s="239"/>
      <c r="AE85" s="240"/>
      <c r="AF85" s="240"/>
      <c r="AG85" s="239"/>
      <c r="AH85" s="21"/>
      <c r="AI85" s="21"/>
      <c r="AJ85" s="21"/>
      <c r="AK85" s="21"/>
      <c r="AL85" s="21"/>
      <c r="AM85" s="86" t="s">
        <v>240</v>
      </c>
      <c r="AN85" s="148" t="s">
        <v>239</v>
      </c>
      <c r="AO85" s="211">
        <f>IF(AY79="","",AY79)</f>
        <v>11</v>
      </c>
      <c r="AP85" s="213" t="str">
        <f t="shared" si="19"/>
        <v>-</v>
      </c>
      <c r="AQ85" s="208">
        <f>IF(AW79="","",AW79)</f>
        <v>21</v>
      </c>
      <c r="AR85" s="481" t="str">
        <f>IF(AZ79="","",IF(AZ79="○","×",IF(AZ79="×","○")))</f>
        <v>×</v>
      </c>
      <c r="AS85" s="210">
        <f>IF(AY82="","",AY82)</f>
        <v>15</v>
      </c>
      <c r="AT85" s="209" t="str">
        <f aca="true" t="shared" si="21" ref="AT85:AT90">IF(AS85="","","-")</f>
        <v>-</v>
      </c>
      <c r="AU85" s="208">
        <f>IF(AW82="","",AW82)</f>
        <v>21</v>
      </c>
      <c r="AV85" s="481" t="str">
        <f>IF(AZ82="","",IF(AZ82="○","×",IF(AZ82="×","○")))</f>
        <v>×</v>
      </c>
      <c r="AW85" s="456"/>
      <c r="AX85" s="457"/>
      <c r="AY85" s="457"/>
      <c r="AZ85" s="458"/>
      <c r="BA85" s="190">
        <v>17</v>
      </c>
      <c r="BB85" s="209" t="str">
        <f t="shared" si="17"/>
        <v>-</v>
      </c>
      <c r="BC85" s="216">
        <v>21</v>
      </c>
      <c r="BD85" s="466" t="str">
        <f>IF(BA85&lt;&gt;"",IF(BA85&gt;BC85,IF(BA86&gt;BC86,"○",IF(BA87&gt;BC87,"○","×")),IF(BA86&gt;BC86,IF(BA87&gt;BC87,"○","×"),"×")),"")</f>
        <v>×</v>
      </c>
      <c r="BE85" s="534" t="s">
        <v>53</v>
      </c>
      <c r="BF85" s="535"/>
      <c r="BG85" s="535"/>
      <c r="BH85" s="536"/>
      <c r="BI85" s="183"/>
      <c r="BJ85" s="244"/>
      <c r="BK85" s="240"/>
      <c r="BL85" s="244"/>
      <c r="BM85" s="240"/>
      <c r="BN85" s="239"/>
      <c r="BO85" s="240"/>
      <c r="BP85" s="240"/>
      <c r="BQ85" s="239"/>
    </row>
    <row r="86" spans="3:69" ht="12" customHeight="1">
      <c r="C86" s="105" t="s">
        <v>323</v>
      </c>
      <c r="D86" s="104" t="s">
        <v>218</v>
      </c>
      <c r="E86" s="211">
        <f>IF(O80="","",O80)</f>
        <v>14</v>
      </c>
      <c r="F86" s="209" t="str">
        <f t="shared" si="18"/>
        <v>-</v>
      </c>
      <c r="G86" s="208">
        <f>IF(M80="","",M80)</f>
        <v>21</v>
      </c>
      <c r="H86" s="482">
        <f>IF(J83="","",J83)</f>
      </c>
      <c r="I86" s="210">
        <f>IF(O83="","",O83)</f>
        <v>21</v>
      </c>
      <c r="J86" s="209" t="str">
        <f t="shared" si="20"/>
        <v>-</v>
      </c>
      <c r="K86" s="208">
        <f>IF(M83="","",M83)</f>
        <v>12</v>
      </c>
      <c r="L86" s="482" t="str">
        <f>IF(N83="","",N83)</f>
        <v>-</v>
      </c>
      <c r="M86" s="459"/>
      <c r="N86" s="460"/>
      <c r="O86" s="460"/>
      <c r="P86" s="461"/>
      <c r="Q86" s="190">
        <v>11</v>
      </c>
      <c r="R86" s="209" t="str">
        <f t="shared" si="15"/>
        <v>-</v>
      </c>
      <c r="S86" s="216">
        <v>21</v>
      </c>
      <c r="T86" s="466"/>
      <c r="U86" s="531"/>
      <c r="V86" s="532"/>
      <c r="W86" s="532"/>
      <c r="X86" s="533"/>
      <c r="Y86" s="183"/>
      <c r="Z86" s="244">
        <f>COUNTIF(E85:T87,"○")</f>
        <v>0</v>
      </c>
      <c r="AA86" s="240">
        <f>COUNTIF(E85:T87,"×")</f>
        <v>3</v>
      </c>
      <c r="AB86" s="243">
        <f>(IF((E85&gt;G85),1,0))+(IF((E86&gt;G86),1,0))+(IF((E87&gt;G87),1,0))+(IF((I85&gt;K85),1,0))+(IF((I86&gt;K86),1,0))+(IF((I87&gt;K87),1,0))+(IF((M85&gt;O85),1,0))+(IF((M86&gt;O86),1,0))+(IF((M87&gt;O87),1,0))+(IF((Q85&gt;S85),1,0))+(IF((Q86&gt;S86),1,0))+(IF((Q87&gt;S87),1,0))</f>
        <v>2</v>
      </c>
      <c r="AC86" s="242">
        <f>(IF((E85&lt;G85),1,0))+(IF((E86&lt;G86),1,0))+(IF((E87&lt;G87),1,0))+(IF((I85&lt;K85),1,0))+(IF((I86&lt;K86),1,0))+(IF((I87&lt;K87),1,0))+(IF((M85&lt;O85),1,0))+(IF((M86&lt;O86),1,0))+(IF((M87&lt;O87),1,0))+(IF((Q85&lt;S85),1,0))+(IF((Q86&lt;S86),1,0))+(IF((Q87&lt;S87),1,0))</f>
        <v>6</v>
      </c>
      <c r="AD86" s="241">
        <f>AB86-AC86</f>
        <v>-4</v>
      </c>
      <c r="AE86" s="240">
        <f>SUM(E85:E87,I85:I87,M85:M87,Q85:Q87)</f>
        <v>121</v>
      </c>
      <c r="AF86" s="240">
        <f>SUM(G85:G87,K85:K87,O85:O87,S85:S87)</f>
        <v>154</v>
      </c>
      <c r="AG86" s="239">
        <f>AE86-AF86</f>
        <v>-33</v>
      </c>
      <c r="AH86" s="21"/>
      <c r="AI86" s="21"/>
      <c r="AJ86" s="21"/>
      <c r="AK86" s="21"/>
      <c r="AL86" s="21"/>
      <c r="AM86" s="86" t="s">
        <v>141</v>
      </c>
      <c r="AN86" s="148" t="s">
        <v>239</v>
      </c>
      <c r="AO86" s="211">
        <f>IF(AY80="","",AY80)</f>
        <v>13</v>
      </c>
      <c r="AP86" s="209" t="str">
        <f t="shared" si="19"/>
        <v>-</v>
      </c>
      <c r="AQ86" s="208">
        <f>IF(AW80="","",AW80)</f>
        <v>21</v>
      </c>
      <c r="AR86" s="482">
        <f>IF(AT83="","",AT83)</f>
      </c>
      <c r="AS86" s="210">
        <f>IF(AY83="","",AY83)</f>
        <v>9</v>
      </c>
      <c r="AT86" s="209" t="str">
        <f t="shared" si="21"/>
        <v>-</v>
      </c>
      <c r="AU86" s="208">
        <f>IF(AW83="","",AW83)</f>
        <v>21</v>
      </c>
      <c r="AV86" s="482" t="str">
        <f>IF(AX83="","",AX83)</f>
        <v>-</v>
      </c>
      <c r="AW86" s="459"/>
      <c r="AX86" s="460"/>
      <c r="AY86" s="460"/>
      <c r="AZ86" s="461"/>
      <c r="BA86" s="190">
        <v>15</v>
      </c>
      <c r="BB86" s="209" t="str">
        <f t="shared" si="17"/>
        <v>-</v>
      </c>
      <c r="BC86" s="216">
        <v>21</v>
      </c>
      <c r="BD86" s="466"/>
      <c r="BE86" s="531"/>
      <c r="BF86" s="532"/>
      <c r="BG86" s="532"/>
      <c r="BH86" s="533"/>
      <c r="BI86" s="183"/>
      <c r="BJ86" s="244">
        <f>COUNTIF(AO85:BD87,"○")</f>
        <v>0</v>
      </c>
      <c r="BK86" s="240">
        <f>COUNTIF(AO85:BD87,"×")</f>
        <v>3</v>
      </c>
      <c r="BL86" s="243">
        <f>(IF((AO85&gt;AQ85),1,0))+(IF((AO86&gt;AQ86),1,0))+(IF((AO87&gt;AQ87),1,0))+(IF((AS85&gt;AU85),1,0))+(IF((AS86&gt;AU86),1,0))+(IF((AS87&gt;AU87),1,0))+(IF((AW85&gt;AY85),1,0))+(IF((AW86&gt;AY86),1,0))+(IF((AW87&gt;AY87),1,0))+(IF((BA85&gt;BC85),1,0))+(IF((BA86&gt;BC86),1,0))+(IF((BA87&gt;BC87),1,0))</f>
        <v>0</v>
      </c>
      <c r="BM86" s="242">
        <f>(IF((AO85&lt;AQ85),1,0))+(IF((AO86&lt;AQ86),1,0))+(IF((AO87&lt;AQ87),1,0))+(IF((AS85&lt;AU85),1,0))+(IF((AS86&lt;AU86),1,0))+(IF((AS87&lt;AU87),1,0))+(IF((AW85&lt;AY85),1,0))+(IF((AW86&lt;AY86),1,0))+(IF((AW87&lt;AY87),1,0))+(IF((BA85&lt;BC85),1,0))+(IF((BA86&lt;BC86),1,0))+(IF((BA87&lt;BC87),1,0))</f>
        <v>6</v>
      </c>
      <c r="BN86" s="241">
        <f>BL86-BM86</f>
        <v>-6</v>
      </c>
      <c r="BO86" s="240">
        <f>SUM(AO85:AO87,AS85:AS87,AW85:AW87,BA85:BA87)</f>
        <v>80</v>
      </c>
      <c r="BP86" s="240">
        <f>SUM(AQ85:AQ87,AU85:AU87,AY85:AY87,BC85:BC87)</f>
        <v>126</v>
      </c>
      <c r="BQ86" s="239">
        <f>BO86-BP86</f>
        <v>-46</v>
      </c>
    </row>
    <row r="87" spans="3:69" ht="12" customHeight="1">
      <c r="C87" s="108"/>
      <c r="D87" s="107" t="s">
        <v>20</v>
      </c>
      <c r="E87" s="226">
        <f>IF(O81="","",O81)</f>
        <v>17</v>
      </c>
      <c r="F87" s="224" t="str">
        <f t="shared" si="18"/>
        <v>-</v>
      </c>
      <c r="G87" s="225">
        <f>IF(M81="","",M81)</f>
        <v>21</v>
      </c>
      <c r="H87" s="504">
        <f>IF(J84="","",J84)</f>
      </c>
      <c r="I87" s="248">
        <f>IF(O84="","",O84)</f>
        <v>17</v>
      </c>
      <c r="J87" s="209" t="str">
        <f t="shared" si="20"/>
        <v>-</v>
      </c>
      <c r="K87" s="225">
        <f>IF(M84="","",M84)</f>
        <v>21</v>
      </c>
      <c r="L87" s="504" t="str">
        <f>IF(N84="","",N84)</f>
        <v>-</v>
      </c>
      <c r="M87" s="520"/>
      <c r="N87" s="518"/>
      <c r="O87" s="518"/>
      <c r="P87" s="519"/>
      <c r="Q87" s="192"/>
      <c r="R87" s="209">
        <f t="shared" si="15"/>
      </c>
      <c r="S87" s="223"/>
      <c r="T87" s="506"/>
      <c r="U87" s="189">
        <f>Z86</f>
        <v>0</v>
      </c>
      <c r="V87" s="188" t="s">
        <v>87</v>
      </c>
      <c r="W87" s="188">
        <f>AA86</f>
        <v>3</v>
      </c>
      <c r="X87" s="187" t="s">
        <v>84</v>
      </c>
      <c r="Y87" s="183"/>
      <c r="Z87" s="244"/>
      <c r="AA87" s="240"/>
      <c r="AB87" s="244"/>
      <c r="AC87" s="240"/>
      <c r="AD87" s="239"/>
      <c r="AE87" s="240"/>
      <c r="AF87" s="240"/>
      <c r="AG87" s="239"/>
      <c r="AH87" s="21"/>
      <c r="AI87" s="21"/>
      <c r="AJ87" s="21"/>
      <c r="AK87" s="21"/>
      <c r="AL87" s="21"/>
      <c r="AM87" s="88"/>
      <c r="AN87" s="149" t="s">
        <v>18</v>
      </c>
      <c r="AO87" s="226">
        <f>IF(AY81="","",AY81)</f>
      </c>
      <c r="AP87" s="224">
        <f t="shared" si="19"/>
      </c>
      <c r="AQ87" s="225">
        <f>IF(AW81="","",AW81)</f>
      </c>
      <c r="AR87" s="504">
        <f>IF(AT84="","",AT84)</f>
      </c>
      <c r="AS87" s="248">
        <f>IF(AY84="","",AY84)</f>
      </c>
      <c r="AT87" s="209">
        <f t="shared" si="21"/>
      </c>
      <c r="AU87" s="225">
        <f>IF(AW84="","",AW84)</f>
      </c>
      <c r="AV87" s="504">
        <f>IF(AX84="","",AX84)</f>
      </c>
      <c r="AW87" s="520"/>
      <c r="AX87" s="518"/>
      <c r="AY87" s="518"/>
      <c r="AZ87" s="519"/>
      <c r="BA87" s="192"/>
      <c r="BB87" s="209">
        <f t="shared" si="17"/>
      </c>
      <c r="BC87" s="223"/>
      <c r="BD87" s="506"/>
      <c r="BE87" s="189">
        <f>BJ86</f>
        <v>0</v>
      </c>
      <c r="BF87" s="188" t="s">
        <v>87</v>
      </c>
      <c r="BG87" s="188">
        <f>BK86</f>
        <v>3</v>
      </c>
      <c r="BH87" s="187" t="s">
        <v>84</v>
      </c>
      <c r="BI87" s="183"/>
      <c r="BJ87" s="244"/>
      <c r="BK87" s="240"/>
      <c r="BL87" s="244"/>
      <c r="BM87" s="240"/>
      <c r="BN87" s="239"/>
      <c r="BO87" s="240"/>
      <c r="BP87" s="240"/>
      <c r="BQ87" s="239"/>
    </row>
    <row r="88" spans="3:69" ht="12" customHeight="1">
      <c r="C88" s="105" t="s">
        <v>285</v>
      </c>
      <c r="D88" s="106" t="s">
        <v>286</v>
      </c>
      <c r="E88" s="211">
        <f>IF(S79="","",S79)</f>
        <v>21</v>
      </c>
      <c r="F88" s="209" t="str">
        <f t="shared" si="18"/>
        <v>-</v>
      </c>
      <c r="G88" s="208">
        <f>IF(Q79="","",Q79)</f>
        <v>14</v>
      </c>
      <c r="H88" s="481" t="str">
        <f>IF(T79="","",IF(T79="○","×",IF(T79="×","○")))</f>
        <v>○</v>
      </c>
      <c r="I88" s="210">
        <f>IF(S82="","",S82)</f>
        <v>21</v>
      </c>
      <c r="J88" s="213" t="str">
        <f t="shared" si="20"/>
        <v>-</v>
      </c>
      <c r="K88" s="208">
        <f>IF(Q82="","",Q82)</f>
        <v>13</v>
      </c>
      <c r="L88" s="481" t="str">
        <f>IF(T82="","",IF(T82="○","×",IF(T82="×","○")))</f>
        <v>○</v>
      </c>
      <c r="M88" s="214">
        <f>IF(S85="","",S85)</f>
        <v>21</v>
      </c>
      <c r="N88" s="209" t="str">
        <f>IF(M88="","","-")</f>
        <v>-</v>
      </c>
      <c r="O88" s="212">
        <f>IF(Q85="","",Q85)</f>
        <v>10</v>
      </c>
      <c r="P88" s="481" t="str">
        <f>IF(T85="","",IF(T85="○","×",IF(T85="×","○")))</f>
        <v>○</v>
      </c>
      <c r="Q88" s="456"/>
      <c r="R88" s="457"/>
      <c r="S88" s="457"/>
      <c r="T88" s="484"/>
      <c r="U88" s="534" t="s">
        <v>50</v>
      </c>
      <c r="V88" s="535"/>
      <c r="W88" s="535"/>
      <c r="X88" s="536"/>
      <c r="Y88" s="183"/>
      <c r="Z88" s="234"/>
      <c r="AA88" s="233"/>
      <c r="AB88" s="234"/>
      <c r="AC88" s="233"/>
      <c r="AD88" s="247"/>
      <c r="AE88" s="233"/>
      <c r="AF88" s="233"/>
      <c r="AG88" s="247"/>
      <c r="AH88" s="21"/>
      <c r="AI88" s="21"/>
      <c r="AJ88" s="21"/>
      <c r="AK88" s="21"/>
      <c r="AL88" s="21"/>
      <c r="AM88" s="89" t="s">
        <v>180</v>
      </c>
      <c r="AN88" s="150" t="s">
        <v>181</v>
      </c>
      <c r="AO88" s="211">
        <f>IF(BC79="","",BC79)</f>
        <v>12</v>
      </c>
      <c r="AP88" s="209" t="str">
        <f t="shared" si="19"/>
        <v>-</v>
      </c>
      <c r="AQ88" s="208">
        <f>IF(BA79="","",BA79)</f>
        <v>21</v>
      </c>
      <c r="AR88" s="481" t="str">
        <f>IF(BD79="","",IF(BD79="○","×",IF(BD79="×","○")))</f>
        <v>×</v>
      </c>
      <c r="AS88" s="210">
        <f>IF(BC82="","",BC82)</f>
        <v>15</v>
      </c>
      <c r="AT88" s="213" t="str">
        <f t="shared" si="21"/>
        <v>-</v>
      </c>
      <c r="AU88" s="208">
        <f>IF(BA82="","",BA82)</f>
        <v>21</v>
      </c>
      <c r="AV88" s="481" t="str">
        <f>IF(BD82="","",IF(BD82="○","×",IF(BD82="×","○")))</f>
        <v>×</v>
      </c>
      <c r="AW88" s="214">
        <f>IF(BC85="","",BC85)</f>
        <v>21</v>
      </c>
      <c r="AX88" s="209" t="str">
        <f>IF(AW88="","","-")</f>
        <v>-</v>
      </c>
      <c r="AY88" s="212">
        <f>IF(BA85="","",BA85)</f>
        <v>17</v>
      </c>
      <c r="AZ88" s="481" t="str">
        <f>IF(BD85="","",IF(BD85="○","×",IF(BD85="×","○")))</f>
        <v>○</v>
      </c>
      <c r="BA88" s="456"/>
      <c r="BB88" s="457"/>
      <c r="BC88" s="457"/>
      <c r="BD88" s="484"/>
      <c r="BE88" s="534" t="s">
        <v>51</v>
      </c>
      <c r="BF88" s="535"/>
      <c r="BG88" s="535"/>
      <c r="BH88" s="536"/>
      <c r="BI88" s="183"/>
      <c r="BJ88" s="234"/>
      <c r="BK88" s="233"/>
      <c r="BL88" s="234"/>
      <c r="BM88" s="233"/>
      <c r="BN88" s="247"/>
      <c r="BO88" s="233"/>
      <c r="BP88" s="233"/>
      <c r="BQ88" s="247"/>
    </row>
    <row r="89" spans="3:69" ht="12" customHeight="1">
      <c r="C89" s="105" t="s">
        <v>288</v>
      </c>
      <c r="D89" s="104" t="s">
        <v>286</v>
      </c>
      <c r="E89" s="211">
        <f>IF(S80="","",S80)</f>
        <v>21</v>
      </c>
      <c r="F89" s="209" t="str">
        <f t="shared" si="18"/>
        <v>-</v>
      </c>
      <c r="G89" s="208">
        <f>IF(Q80="","",Q80)</f>
        <v>8</v>
      </c>
      <c r="H89" s="482" t="str">
        <f>IF(J86="","",J86)</f>
        <v>-</v>
      </c>
      <c r="I89" s="210">
        <f>IF(S83="","",S83)</f>
        <v>21</v>
      </c>
      <c r="J89" s="209" t="str">
        <f t="shared" si="20"/>
        <v>-</v>
      </c>
      <c r="K89" s="208">
        <f>IF(Q83="","",Q83)</f>
        <v>18</v>
      </c>
      <c r="L89" s="482">
        <f>IF(N86="","",N86)</f>
      </c>
      <c r="M89" s="210">
        <f>IF(S86="","",S86)</f>
        <v>21</v>
      </c>
      <c r="N89" s="209" t="str">
        <f>IF(M89="","","-")</f>
        <v>-</v>
      </c>
      <c r="O89" s="208">
        <f>IF(Q86="","",Q86)</f>
        <v>11</v>
      </c>
      <c r="P89" s="482" t="str">
        <f>IF(R86="","",R86)</f>
        <v>-</v>
      </c>
      <c r="Q89" s="459"/>
      <c r="R89" s="460"/>
      <c r="S89" s="460"/>
      <c r="T89" s="485"/>
      <c r="U89" s="531"/>
      <c r="V89" s="532"/>
      <c r="W89" s="532"/>
      <c r="X89" s="533"/>
      <c r="Y89" s="183"/>
      <c r="Z89" s="244">
        <f>COUNTIF(E88:T90,"○")</f>
        <v>3</v>
      </c>
      <c r="AA89" s="240">
        <f>COUNTIF(E88:T90,"×")</f>
        <v>0</v>
      </c>
      <c r="AB89" s="243">
        <f>(IF((E88&gt;G88),1,0))+(IF((E89&gt;G89),1,0))+(IF((E90&gt;G90),1,0))+(IF((I88&gt;K88),1,0))+(IF((I89&gt;K89),1,0))+(IF((I90&gt;K90),1,0))+(IF((M88&gt;O88),1,0))+(IF((M89&gt;O89),1,0))+(IF((M90&gt;O90),1,0))+(IF((Q88&gt;S88),1,0))+(IF((Q89&gt;S89),1,0))+(IF((Q90&gt;S90),1,0))</f>
        <v>6</v>
      </c>
      <c r="AC89" s="242">
        <f>(IF((E88&lt;G88),1,0))+(IF((E89&lt;G89),1,0))+(IF((E90&lt;G90),1,0))+(IF((I88&lt;K88),1,0))+(IF((I89&lt;K89),1,0))+(IF((I90&lt;K90),1,0))+(IF((M88&lt;O88),1,0))+(IF((M89&lt;O89),1,0))+(IF((M90&lt;O90),1,0))+(IF((Q88&lt;S88),1,0))+(IF((Q89&lt;S89),1,0))+(IF((Q90&lt;S90),1,0))</f>
        <v>0</v>
      </c>
      <c r="AD89" s="241">
        <f>AB89-AC89</f>
        <v>6</v>
      </c>
      <c r="AE89" s="240">
        <f>SUM(E88:E90,I88:I90,M88:M90,Q88:Q90)</f>
        <v>126</v>
      </c>
      <c r="AF89" s="240">
        <f>SUM(G88:G90,K88:K90,O88:O90,S88:S90)</f>
        <v>74</v>
      </c>
      <c r="AG89" s="239">
        <f>AE89-AF89</f>
        <v>52</v>
      </c>
      <c r="AH89" s="21"/>
      <c r="AI89" s="21"/>
      <c r="AJ89" s="21"/>
      <c r="AK89" s="21"/>
      <c r="AL89" s="21"/>
      <c r="AM89" s="89" t="s">
        <v>184</v>
      </c>
      <c r="AN89" s="148" t="s">
        <v>185</v>
      </c>
      <c r="AO89" s="211">
        <f>IF(BC80="","",BC80)</f>
        <v>16</v>
      </c>
      <c r="AP89" s="209" t="str">
        <f t="shared" si="19"/>
        <v>-</v>
      </c>
      <c r="AQ89" s="208">
        <f>IF(BA80="","",BA80)</f>
        <v>21</v>
      </c>
      <c r="AR89" s="482" t="str">
        <f>IF(AT86="","",AT86)</f>
        <v>-</v>
      </c>
      <c r="AS89" s="210">
        <f>IF(BC83="","",BC83)</f>
        <v>15</v>
      </c>
      <c r="AT89" s="209" t="str">
        <f t="shared" si="21"/>
        <v>-</v>
      </c>
      <c r="AU89" s="208">
        <f>IF(BA83="","",BA83)</f>
        <v>21</v>
      </c>
      <c r="AV89" s="482">
        <f>IF(AX86="","",AX86)</f>
      </c>
      <c r="AW89" s="210">
        <f>IF(BC86="","",BC86)</f>
        <v>21</v>
      </c>
      <c r="AX89" s="209" t="str">
        <f>IF(AW89="","","-")</f>
        <v>-</v>
      </c>
      <c r="AY89" s="208">
        <f>IF(BA86="","",BA86)</f>
        <v>15</v>
      </c>
      <c r="AZ89" s="482" t="str">
        <f>IF(BB86="","",BB86)</f>
        <v>-</v>
      </c>
      <c r="BA89" s="459"/>
      <c r="BB89" s="460"/>
      <c r="BC89" s="460"/>
      <c r="BD89" s="485"/>
      <c r="BE89" s="531"/>
      <c r="BF89" s="532"/>
      <c r="BG89" s="532"/>
      <c r="BH89" s="533"/>
      <c r="BI89" s="183"/>
      <c r="BJ89" s="244">
        <f>COUNTIF(AO88:BD90,"○")</f>
        <v>1</v>
      </c>
      <c r="BK89" s="240">
        <f>COUNTIF(AO88:BD90,"×")</f>
        <v>2</v>
      </c>
      <c r="BL89" s="243">
        <f>(IF((AO88&gt;AQ88),1,0))+(IF((AO89&gt;AQ89),1,0))+(IF((AO90&gt;AQ90),1,0))+(IF((AS88&gt;AU88),1,0))+(IF((AS89&gt;AU89),1,0))+(IF((AS90&gt;AU90),1,0))+(IF((AW88&gt;AY88),1,0))+(IF((AW89&gt;AY89),1,0))+(IF((AW90&gt;AY90),1,0))+(IF((BA88&gt;BC88),1,0))+(IF((BA89&gt;BC89),1,0))+(IF((BA90&gt;BC90),1,0))</f>
        <v>2</v>
      </c>
      <c r="BM89" s="242">
        <f>(IF((AO88&lt;AQ88),1,0))+(IF((AO89&lt;AQ89),1,0))+(IF((AO90&lt;AQ90),1,0))+(IF((AS88&lt;AU88),1,0))+(IF((AS89&lt;AU89),1,0))+(IF((AS90&lt;AU90),1,0))+(IF((AW88&lt;AY88),1,0))+(IF((AW89&lt;AY89),1,0))+(IF((AW90&lt;AY90),1,0))+(IF((BA88&lt;BC88),1,0))+(IF((BA89&lt;BC89),1,0))+(IF((BA90&lt;BC90),1,0))</f>
        <v>4</v>
      </c>
      <c r="BN89" s="241">
        <f>BL89-BM89</f>
        <v>-2</v>
      </c>
      <c r="BO89" s="240">
        <f>SUM(AO88:AO90,AS88:AS90,AW88:AW90,BA88:BA90)</f>
        <v>100</v>
      </c>
      <c r="BP89" s="240">
        <f>SUM(AQ88:AQ90,AU88:AU90,AY88:AY90,BC88:BC90)</f>
        <v>116</v>
      </c>
      <c r="BQ89" s="239">
        <f>BO89-BP89</f>
        <v>-16</v>
      </c>
    </row>
    <row r="90" spans="3:69" ht="12" customHeight="1" thickBot="1">
      <c r="C90" s="103"/>
      <c r="D90" s="102" t="s">
        <v>22</v>
      </c>
      <c r="E90" s="201">
        <f>IF(S81="","",S81)</f>
      </c>
      <c r="F90" s="199">
        <f t="shared" si="18"/>
      </c>
      <c r="G90" s="198">
        <f>IF(Q81="","",Q81)</f>
      </c>
      <c r="H90" s="483" t="str">
        <f>IF(J87="","",J87)</f>
        <v>-</v>
      </c>
      <c r="I90" s="200">
        <f>IF(S84="","",S84)</f>
      </c>
      <c r="J90" s="199">
        <f t="shared" si="20"/>
      </c>
      <c r="K90" s="198">
        <f>IF(Q84="","",Q84)</f>
      </c>
      <c r="L90" s="483">
        <f>IF(N87="","",N87)</f>
      </c>
      <c r="M90" s="200">
        <f>IF(S87="","",S87)</f>
      </c>
      <c r="N90" s="199">
        <f>IF(M90="","","-")</f>
      </c>
      <c r="O90" s="198">
        <f>IF(Q87="","",Q87)</f>
      </c>
      <c r="P90" s="483">
        <f>IF(R87="","",R87)</f>
      </c>
      <c r="Q90" s="462"/>
      <c r="R90" s="463"/>
      <c r="S90" s="463"/>
      <c r="T90" s="486"/>
      <c r="U90" s="186">
        <f>Z89</f>
        <v>3</v>
      </c>
      <c r="V90" s="185" t="s">
        <v>87</v>
      </c>
      <c r="W90" s="185">
        <f>AA89</f>
        <v>0</v>
      </c>
      <c r="X90" s="184" t="s">
        <v>84</v>
      </c>
      <c r="Y90" s="183"/>
      <c r="Z90" s="238"/>
      <c r="AA90" s="237"/>
      <c r="AB90" s="238"/>
      <c r="AC90" s="237"/>
      <c r="AD90" s="236"/>
      <c r="AE90" s="237"/>
      <c r="AF90" s="237"/>
      <c r="AG90" s="236"/>
      <c r="AH90" s="21"/>
      <c r="AI90" s="21"/>
      <c r="AJ90" s="21"/>
      <c r="AK90" s="21"/>
      <c r="AL90" s="21"/>
      <c r="AM90" s="84"/>
      <c r="AN90" s="151" t="s">
        <v>20</v>
      </c>
      <c r="AO90" s="201">
        <f>IF(BC81="","",BC81)</f>
      </c>
      <c r="AP90" s="199">
        <f t="shared" si="19"/>
      </c>
      <c r="AQ90" s="198">
        <f>IF(BA81="","",BA81)</f>
      </c>
      <c r="AR90" s="483">
        <f>IF(AT87="","",AT87)</f>
      </c>
      <c r="AS90" s="200">
        <f>IF(BC84="","",BC84)</f>
      </c>
      <c r="AT90" s="199">
        <f t="shared" si="21"/>
      </c>
      <c r="AU90" s="198">
        <f>IF(BA84="","",BA84)</f>
      </c>
      <c r="AV90" s="483">
        <f>IF(AX87="","",AX87)</f>
      </c>
      <c r="AW90" s="200">
        <f>IF(BC87="","",BC87)</f>
      </c>
      <c r="AX90" s="199">
        <f>IF(AW90="","","-")</f>
      </c>
      <c r="AY90" s="198">
        <f>IF(BA87="","",BA87)</f>
      </c>
      <c r="AZ90" s="483">
        <f>IF(BB87="","",BB87)</f>
      </c>
      <c r="BA90" s="462"/>
      <c r="BB90" s="463"/>
      <c r="BC90" s="463"/>
      <c r="BD90" s="486"/>
      <c r="BE90" s="186">
        <f>BJ89</f>
        <v>1</v>
      </c>
      <c r="BF90" s="185" t="s">
        <v>87</v>
      </c>
      <c r="BG90" s="185">
        <f>BK89</f>
        <v>2</v>
      </c>
      <c r="BH90" s="184" t="s">
        <v>84</v>
      </c>
      <c r="BI90" s="183"/>
      <c r="BJ90" s="238"/>
      <c r="BK90" s="237"/>
      <c r="BL90" s="238"/>
      <c r="BM90" s="237"/>
      <c r="BN90" s="236"/>
      <c r="BO90" s="237"/>
      <c r="BP90" s="237"/>
      <c r="BQ90" s="236"/>
    </row>
    <row r="91" spans="3:38" ht="15" customHeight="1">
      <c r="C91" s="74"/>
      <c r="D91" s="78"/>
      <c r="E91" s="78"/>
      <c r="F91" s="78"/>
      <c r="G91" s="78"/>
      <c r="H91" s="78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6"/>
      <c r="T91" s="76"/>
      <c r="U91" s="76"/>
      <c r="V91" s="76"/>
      <c r="W91" s="76"/>
      <c r="X91" s="75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</row>
    <row r="92" spans="3:65" ht="15" customHeight="1" thickBot="1">
      <c r="C92" s="74"/>
      <c r="D92" s="78"/>
      <c r="E92" s="78"/>
      <c r="F92" s="78"/>
      <c r="G92" s="78"/>
      <c r="H92" s="78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6"/>
      <c r="T92" s="76"/>
      <c r="U92" s="76"/>
      <c r="V92" s="76"/>
      <c r="W92" s="76"/>
      <c r="X92" s="75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</row>
    <row r="93" spans="1:65" ht="10.5" customHeight="1">
      <c r="A93" s="118"/>
      <c r="B93" s="118"/>
      <c r="C93" s="119"/>
      <c r="D93" s="123"/>
      <c r="E93" s="123"/>
      <c r="F93" s="123"/>
      <c r="G93" s="123"/>
      <c r="H93" s="123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1"/>
      <c r="T93" s="121"/>
      <c r="U93" s="121"/>
      <c r="V93" s="121"/>
      <c r="W93" s="121"/>
      <c r="X93" s="120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</row>
    <row r="94" spans="3:60" ht="15" customHeight="1" thickBot="1">
      <c r="C94" s="293" t="s">
        <v>187</v>
      </c>
      <c r="D94" s="168" t="s">
        <v>158</v>
      </c>
      <c r="E94" s="389" t="s">
        <v>8</v>
      </c>
      <c r="F94" s="390"/>
      <c r="G94" s="390"/>
      <c r="H94" s="391"/>
      <c r="I94" s="180"/>
      <c r="J94" s="93"/>
      <c r="K94" s="93"/>
      <c r="L94" s="93"/>
      <c r="M94" s="93"/>
      <c r="N94" s="93"/>
      <c r="O94" s="93"/>
      <c r="P94" s="374" t="s">
        <v>9</v>
      </c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4"/>
      <c r="AO94" s="374"/>
      <c r="AP94" s="374"/>
      <c r="AQ94" s="374"/>
      <c r="AR94" s="374"/>
      <c r="AS94" s="374"/>
      <c r="AT94" s="374"/>
      <c r="AU94" s="374"/>
      <c r="AV94" s="374"/>
      <c r="AW94" s="374"/>
      <c r="AX94" s="374"/>
      <c r="AY94" s="374"/>
      <c r="AZ94" s="374"/>
      <c r="BA94" s="374"/>
      <c r="BB94" s="374"/>
      <c r="BC94" s="374"/>
      <c r="BD94" s="374"/>
      <c r="BE94" s="374"/>
      <c r="BF94" s="374"/>
      <c r="BG94" s="374"/>
      <c r="BH94" s="374"/>
    </row>
    <row r="95" spans="3:60" ht="15" customHeight="1" thickBot="1" thickTop="1">
      <c r="C95" s="294" t="s">
        <v>189</v>
      </c>
      <c r="D95" s="170" t="s">
        <v>57</v>
      </c>
      <c r="E95" s="392"/>
      <c r="F95" s="393"/>
      <c r="G95" s="393"/>
      <c r="H95" s="394"/>
      <c r="I95" s="309"/>
      <c r="J95" s="310"/>
      <c r="K95" s="310"/>
      <c r="L95" s="315"/>
      <c r="M95" s="318"/>
      <c r="N95" s="96">
        <v>13</v>
      </c>
      <c r="O95" s="93">
        <v>14</v>
      </c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74"/>
      <c r="AH95" s="374"/>
      <c r="AI95" s="374"/>
      <c r="AJ95" s="374"/>
      <c r="AK95" s="374"/>
      <c r="AL95" s="374"/>
      <c r="AM95" s="374"/>
      <c r="AN95" s="374"/>
      <c r="AO95" s="374"/>
      <c r="AP95" s="374"/>
      <c r="AQ95" s="374"/>
      <c r="AR95" s="374"/>
      <c r="AS95" s="374"/>
      <c r="AT95" s="374"/>
      <c r="AU95" s="374"/>
      <c r="AV95" s="374"/>
      <c r="AW95" s="374"/>
      <c r="AX95" s="374"/>
      <c r="AY95" s="374"/>
      <c r="AZ95" s="374"/>
      <c r="BA95" s="374"/>
      <c r="BB95" s="374"/>
      <c r="BC95" s="374"/>
      <c r="BD95" s="374"/>
      <c r="BE95" s="374"/>
      <c r="BF95" s="374"/>
      <c r="BG95" s="374"/>
      <c r="BH95" s="374"/>
    </row>
    <row r="96" spans="3:38" ht="15" customHeight="1" thickBot="1" thickTop="1">
      <c r="C96" s="295" t="s">
        <v>326</v>
      </c>
      <c r="D96" s="172" t="s">
        <v>327</v>
      </c>
      <c r="E96" s="395" t="s">
        <v>6</v>
      </c>
      <c r="F96" s="396"/>
      <c r="G96" s="396"/>
      <c r="H96" s="397"/>
      <c r="I96" s="181"/>
      <c r="J96" s="98"/>
      <c r="K96" s="98"/>
      <c r="L96" s="153"/>
      <c r="M96" s="153"/>
      <c r="N96" s="326">
        <v>21</v>
      </c>
      <c r="O96" s="318">
        <v>21</v>
      </c>
      <c r="AB96" s="97"/>
      <c r="AC96" s="97"/>
      <c r="AD96" s="97"/>
      <c r="AE96" s="74"/>
      <c r="AF96" s="74"/>
      <c r="AG96" s="74"/>
      <c r="AH96" s="74"/>
      <c r="AI96" s="74"/>
      <c r="AJ96" s="74"/>
      <c r="AK96" s="74"/>
      <c r="AL96" s="74"/>
    </row>
    <row r="97" spans="3:40" ht="15" customHeight="1" thickBot="1" thickTop="1">
      <c r="C97" s="296" t="s">
        <v>329</v>
      </c>
      <c r="D97" s="174" t="s">
        <v>154</v>
      </c>
      <c r="E97" s="398"/>
      <c r="F97" s="399"/>
      <c r="G97" s="399"/>
      <c r="H97" s="400"/>
      <c r="I97" s="309">
        <v>21</v>
      </c>
      <c r="J97" s="315">
        <v>15</v>
      </c>
      <c r="K97" s="311"/>
      <c r="L97" s="98"/>
      <c r="M97" s="98"/>
      <c r="N97" s="347"/>
      <c r="O97" s="157"/>
      <c r="AB97" s="74"/>
      <c r="AC97" s="72"/>
      <c r="AD97" s="72"/>
      <c r="AE97" s="72"/>
      <c r="AF97" s="72"/>
      <c r="AN97" s="262" t="s">
        <v>30</v>
      </c>
    </row>
    <row r="98" spans="3:32" ht="15" customHeight="1" thickTop="1">
      <c r="C98" s="297" t="s">
        <v>49</v>
      </c>
      <c r="D98" s="176" t="s">
        <v>132</v>
      </c>
      <c r="E98" s="392" t="s">
        <v>10</v>
      </c>
      <c r="F98" s="393"/>
      <c r="G98" s="393"/>
      <c r="H98" s="394"/>
      <c r="I98" s="98">
        <v>21</v>
      </c>
      <c r="J98" s="153">
        <v>11</v>
      </c>
      <c r="K98" s="158"/>
      <c r="L98" s="309"/>
      <c r="M98" s="310"/>
      <c r="N98" s="98"/>
      <c r="O98" s="157"/>
      <c r="P98" s="94"/>
      <c r="Q98" s="94"/>
      <c r="R98" s="93"/>
      <c r="S98" s="99" t="s">
        <v>92</v>
      </c>
      <c r="T98" s="95"/>
      <c r="X98" s="73"/>
      <c r="Y98" s="73"/>
      <c r="AC98" s="97"/>
      <c r="AD98" s="72"/>
      <c r="AE98" s="72"/>
      <c r="AF98" s="72"/>
    </row>
    <row r="99" spans="3:38" ht="15" customHeight="1" thickBot="1">
      <c r="C99" s="294" t="s">
        <v>148</v>
      </c>
      <c r="D99" s="170" t="s">
        <v>149</v>
      </c>
      <c r="E99" s="392"/>
      <c r="F99" s="393"/>
      <c r="G99" s="393"/>
      <c r="H99" s="394"/>
      <c r="I99" s="159"/>
      <c r="J99" s="159"/>
      <c r="K99" s="159"/>
      <c r="L99" s="153"/>
      <c r="M99" s="153"/>
      <c r="N99" s="153"/>
      <c r="O99" s="154"/>
      <c r="P99" s="96">
        <v>21</v>
      </c>
      <c r="Q99" s="94">
        <v>16</v>
      </c>
      <c r="R99" s="126">
        <v>11</v>
      </c>
      <c r="S99" s="487" t="s">
        <v>311</v>
      </c>
      <c r="T99" s="488"/>
      <c r="U99" s="488"/>
      <c r="V99" s="488"/>
      <c r="W99" s="488"/>
      <c r="X99" s="488"/>
      <c r="Y99" s="488"/>
      <c r="Z99" s="489" t="s">
        <v>149</v>
      </c>
      <c r="AA99" s="488"/>
      <c r="AB99" s="488"/>
      <c r="AC99" s="488"/>
      <c r="AD99" s="488"/>
      <c r="AE99" s="488"/>
      <c r="AF99" s="488"/>
      <c r="AG99" s="490"/>
      <c r="AH99" s="257"/>
      <c r="AI99" s="257"/>
      <c r="AJ99" s="257"/>
      <c r="AK99" s="257"/>
      <c r="AL99" s="257"/>
    </row>
    <row r="100" spans="3:38" ht="15" customHeight="1" thickBot="1" thickTop="1">
      <c r="C100" s="295" t="s">
        <v>200</v>
      </c>
      <c r="D100" s="172" t="s">
        <v>199</v>
      </c>
      <c r="E100" s="395" t="s">
        <v>11</v>
      </c>
      <c r="F100" s="396"/>
      <c r="G100" s="396"/>
      <c r="H100" s="397"/>
      <c r="I100" s="181"/>
      <c r="J100" s="98"/>
      <c r="K100" s="98"/>
      <c r="L100" s="153"/>
      <c r="M100" s="153"/>
      <c r="N100" s="153"/>
      <c r="O100" s="153"/>
      <c r="P100" s="349">
        <v>14</v>
      </c>
      <c r="Q100" s="350">
        <v>21</v>
      </c>
      <c r="R100" s="351">
        <v>21</v>
      </c>
      <c r="S100" s="447" t="s">
        <v>312</v>
      </c>
      <c r="T100" s="448"/>
      <c r="U100" s="448"/>
      <c r="V100" s="448"/>
      <c r="W100" s="448"/>
      <c r="X100" s="448"/>
      <c r="Y100" s="448"/>
      <c r="Z100" s="479" t="s">
        <v>149</v>
      </c>
      <c r="AA100" s="479"/>
      <c r="AB100" s="479"/>
      <c r="AC100" s="479"/>
      <c r="AD100" s="479"/>
      <c r="AE100" s="479"/>
      <c r="AF100" s="479"/>
      <c r="AG100" s="480"/>
      <c r="AH100" s="258"/>
      <c r="AI100" s="258"/>
      <c r="AJ100" s="258"/>
      <c r="AK100" s="258"/>
      <c r="AL100" s="258"/>
    </row>
    <row r="101" spans="3:38" ht="15" customHeight="1" thickBot="1" thickTop="1">
      <c r="C101" s="296" t="s">
        <v>204</v>
      </c>
      <c r="D101" s="174" t="s">
        <v>199</v>
      </c>
      <c r="E101" s="398"/>
      <c r="F101" s="399"/>
      <c r="G101" s="399"/>
      <c r="H101" s="400"/>
      <c r="I101" s="321">
        <v>21</v>
      </c>
      <c r="J101" s="322">
        <v>21</v>
      </c>
      <c r="K101" s="323"/>
      <c r="L101" s="93"/>
      <c r="M101" s="93"/>
      <c r="N101" s="93"/>
      <c r="O101" s="93"/>
      <c r="P101" s="352"/>
      <c r="Q101" s="94"/>
      <c r="R101" s="93"/>
      <c r="S101" s="478" t="s">
        <v>93</v>
      </c>
      <c r="T101" s="478"/>
      <c r="U101" s="478"/>
      <c r="V101" s="478"/>
      <c r="W101" s="478"/>
      <c r="X101" s="478"/>
      <c r="Y101" s="478"/>
      <c r="Z101" s="478"/>
      <c r="AA101" s="478"/>
      <c r="AB101" s="478"/>
      <c r="AC101" s="478"/>
      <c r="AD101" s="478"/>
      <c r="AE101" s="478"/>
      <c r="AF101" s="478"/>
      <c r="AG101" s="478"/>
      <c r="AH101" s="145"/>
      <c r="AI101" s="145"/>
      <c r="AJ101" s="145"/>
      <c r="AK101" s="145"/>
      <c r="AL101" s="145"/>
    </row>
    <row r="102" spans="3:38" ht="15" customHeight="1" thickTop="1">
      <c r="C102" s="295" t="s">
        <v>179</v>
      </c>
      <c r="D102" s="172" t="s">
        <v>170</v>
      </c>
      <c r="E102" s="395" t="s">
        <v>2</v>
      </c>
      <c r="F102" s="396"/>
      <c r="G102" s="396"/>
      <c r="H102" s="397"/>
      <c r="I102" s="98">
        <v>16</v>
      </c>
      <c r="J102" s="153">
        <v>19</v>
      </c>
      <c r="K102" s="179"/>
      <c r="L102" s="324"/>
      <c r="M102" s="325"/>
      <c r="N102" s="161"/>
      <c r="O102" s="161"/>
      <c r="P102" s="352"/>
      <c r="Q102" s="94"/>
      <c r="R102" s="93"/>
      <c r="S102" s="473" t="s">
        <v>326</v>
      </c>
      <c r="T102" s="474"/>
      <c r="U102" s="474"/>
      <c r="V102" s="474"/>
      <c r="W102" s="474"/>
      <c r="X102" s="474"/>
      <c r="Y102" s="474"/>
      <c r="Z102" s="475" t="s">
        <v>327</v>
      </c>
      <c r="AA102" s="475"/>
      <c r="AB102" s="475"/>
      <c r="AC102" s="475"/>
      <c r="AD102" s="475"/>
      <c r="AE102" s="475"/>
      <c r="AF102" s="475"/>
      <c r="AG102" s="477"/>
      <c r="AH102" s="259"/>
      <c r="AI102" s="259"/>
      <c r="AJ102" s="259"/>
      <c r="AK102" s="259"/>
      <c r="AL102" s="259"/>
    </row>
    <row r="103" spans="3:38" ht="15" customHeight="1" thickBot="1">
      <c r="C103" s="296" t="s">
        <v>182</v>
      </c>
      <c r="D103" s="174" t="s">
        <v>183</v>
      </c>
      <c r="E103" s="398"/>
      <c r="F103" s="399"/>
      <c r="G103" s="399"/>
      <c r="H103" s="400"/>
      <c r="I103" s="159"/>
      <c r="J103" s="159"/>
      <c r="K103" s="159"/>
      <c r="L103" s="153"/>
      <c r="M103" s="154"/>
      <c r="N103" s="93">
        <v>17</v>
      </c>
      <c r="O103" s="93">
        <v>22</v>
      </c>
      <c r="P103" s="342"/>
      <c r="Q103" s="93"/>
      <c r="R103" s="93"/>
      <c r="S103" s="447" t="s">
        <v>329</v>
      </c>
      <c r="T103" s="448"/>
      <c r="U103" s="448"/>
      <c r="V103" s="448"/>
      <c r="W103" s="448"/>
      <c r="X103" s="448"/>
      <c r="Y103" s="448"/>
      <c r="Z103" s="470" t="s">
        <v>154</v>
      </c>
      <c r="AA103" s="470"/>
      <c r="AB103" s="470"/>
      <c r="AC103" s="470"/>
      <c r="AD103" s="470"/>
      <c r="AE103" s="470"/>
      <c r="AF103" s="470"/>
      <c r="AG103" s="471"/>
      <c r="AH103" s="259"/>
      <c r="AI103" s="259"/>
      <c r="AJ103" s="259"/>
      <c r="AK103" s="259"/>
      <c r="AL103" s="259"/>
    </row>
    <row r="104" spans="3:32" ht="15" customHeight="1" thickBot="1" thickTop="1">
      <c r="C104" s="297" t="s">
        <v>311</v>
      </c>
      <c r="D104" s="176" t="s">
        <v>149</v>
      </c>
      <c r="E104" s="392" t="s">
        <v>3</v>
      </c>
      <c r="F104" s="393"/>
      <c r="G104" s="393"/>
      <c r="H104" s="394"/>
      <c r="I104" s="181"/>
      <c r="J104" s="98"/>
      <c r="K104" s="98"/>
      <c r="L104" s="153"/>
      <c r="M104" s="153"/>
      <c r="N104" s="348">
        <v>21</v>
      </c>
      <c r="O104" s="322">
        <v>24</v>
      </c>
      <c r="Z104" s="72"/>
      <c r="AA104" s="72"/>
      <c r="AB104" s="72"/>
      <c r="AC104" s="72"/>
      <c r="AD104" s="72"/>
      <c r="AE104" s="72"/>
      <c r="AF104" s="72"/>
    </row>
    <row r="105" spans="3:32" ht="15" customHeight="1" thickTop="1">
      <c r="C105" s="298" t="s">
        <v>312</v>
      </c>
      <c r="D105" s="178" t="s">
        <v>149</v>
      </c>
      <c r="E105" s="546"/>
      <c r="F105" s="512"/>
      <c r="G105" s="512"/>
      <c r="H105" s="547"/>
      <c r="I105" s="321"/>
      <c r="J105" s="322"/>
      <c r="K105" s="322"/>
      <c r="L105" s="322"/>
      <c r="M105" s="322"/>
      <c r="N105" s="164"/>
      <c r="O105" s="164"/>
      <c r="Z105" s="72"/>
      <c r="AA105" s="72"/>
      <c r="AB105" s="72"/>
      <c r="AC105" s="72"/>
      <c r="AD105" s="72"/>
      <c r="AE105" s="72"/>
      <c r="AF105" s="72"/>
    </row>
    <row r="106" spans="3:45" ht="15" customHeight="1" thickBot="1">
      <c r="C106" s="74"/>
      <c r="D106" s="78"/>
      <c r="E106" s="78"/>
      <c r="F106" s="78"/>
      <c r="G106" s="78"/>
      <c r="H106" s="78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6"/>
      <c r="T106" s="76"/>
      <c r="U106" s="76"/>
      <c r="V106" s="76"/>
      <c r="W106" s="76"/>
      <c r="X106" s="75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</row>
    <row r="107" spans="3:69" ht="12" customHeight="1">
      <c r="C107" s="377" t="s">
        <v>91</v>
      </c>
      <c r="D107" s="378"/>
      <c r="E107" s="441" t="str">
        <f>C109</f>
        <v>曽根　正徳</v>
      </c>
      <c r="F107" s="442"/>
      <c r="G107" s="442"/>
      <c r="H107" s="443"/>
      <c r="I107" s="444" t="str">
        <f>C112</f>
        <v>松山　峻</v>
      </c>
      <c r="J107" s="442"/>
      <c r="K107" s="442"/>
      <c r="L107" s="443"/>
      <c r="M107" s="444" t="str">
        <f>C115</f>
        <v>乗松　岳史</v>
      </c>
      <c r="N107" s="442"/>
      <c r="O107" s="442"/>
      <c r="P107" s="443"/>
      <c r="Q107" s="444" t="str">
        <f>C118</f>
        <v>芝田　英明</v>
      </c>
      <c r="R107" s="442"/>
      <c r="S107" s="442"/>
      <c r="T107" s="538"/>
      <c r="U107" s="416" t="s">
        <v>78</v>
      </c>
      <c r="V107" s="417"/>
      <c r="W107" s="417"/>
      <c r="X107" s="418"/>
      <c r="Y107" s="183"/>
      <c r="Z107" s="431" t="s">
        <v>80</v>
      </c>
      <c r="AA107" s="433"/>
      <c r="AB107" s="431" t="s">
        <v>81</v>
      </c>
      <c r="AC107" s="432"/>
      <c r="AD107" s="433"/>
      <c r="AE107" s="405" t="s">
        <v>82</v>
      </c>
      <c r="AF107" s="406"/>
      <c r="AG107" s="407"/>
      <c r="AH107" s="21"/>
      <c r="AI107" s="21"/>
      <c r="AJ107" s="21"/>
      <c r="AK107" s="21"/>
      <c r="AL107" s="21"/>
      <c r="AM107" s="377" t="s">
        <v>94</v>
      </c>
      <c r="AN107" s="378"/>
      <c r="AO107" s="441" t="str">
        <f>AM109</f>
        <v>加地　康二</v>
      </c>
      <c r="AP107" s="442"/>
      <c r="AQ107" s="442"/>
      <c r="AR107" s="443"/>
      <c r="AS107" s="444" t="str">
        <f>AM112</f>
        <v>大久保　宏茂</v>
      </c>
      <c r="AT107" s="442"/>
      <c r="AU107" s="442"/>
      <c r="AV107" s="443"/>
      <c r="AW107" s="444" t="str">
        <f>AM115</f>
        <v>安藤　貴啓</v>
      </c>
      <c r="AX107" s="442"/>
      <c r="AY107" s="442"/>
      <c r="AZ107" s="443"/>
      <c r="BA107" s="444" t="str">
        <f>AM118</f>
        <v>竹本　展史</v>
      </c>
      <c r="BB107" s="442"/>
      <c r="BC107" s="442"/>
      <c r="BD107" s="538"/>
      <c r="BE107" s="416" t="s">
        <v>78</v>
      </c>
      <c r="BF107" s="417"/>
      <c r="BG107" s="417"/>
      <c r="BH107" s="418"/>
      <c r="BI107" s="183"/>
      <c r="BJ107" s="431" t="s">
        <v>80</v>
      </c>
      <c r="BK107" s="433"/>
      <c r="BL107" s="431" t="s">
        <v>81</v>
      </c>
      <c r="BM107" s="432"/>
      <c r="BN107" s="433"/>
      <c r="BO107" s="405" t="s">
        <v>82</v>
      </c>
      <c r="BP107" s="406"/>
      <c r="BQ107" s="407"/>
    </row>
    <row r="108" spans="3:69" ht="12" customHeight="1" thickBot="1">
      <c r="C108" s="379"/>
      <c r="D108" s="380"/>
      <c r="E108" s="409" t="str">
        <f>C110</f>
        <v>船橋　雅志</v>
      </c>
      <c r="F108" s="410"/>
      <c r="G108" s="410"/>
      <c r="H108" s="411"/>
      <c r="I108" s="412" t="str">
        <f>C113</f>
        <v>米川　僚</v>
      </c>
      <c r="J108" s="410"/>
      <c r="K108" s="410"/>
      <c r="L108" s="411"/>
      <c r="M108" s="412" t="str">
        <f>C116</f>
        <v>永井　亮輔</v>
      </c>
      <c r="N108" s="410"/>
      <c r="O108" s="410"/>
      <c r="P108" s="411"/>
      <c r="Q108" s="412" t="str">
        <f>C119</f>
        <v>篠原　寛</v>
      </c>
      <c r="R108" s="410"/>
      <c r="S108" s="410"/>
      <c r="T108" s="552"/>
      <c r="U108" s="413" t="s">
        <v>79</v>
      </c>
      <c r="V108" s="414"/>
      <c r="W108" s="414"/>
      <c r="X108" s="415"/>
      <c r="Y108" s="183"/>
      <c r="Z108" s="232" t="s">
        <v>83</v>
      </c>
      <c r="AA108" s="231" t="s">
        <v>84</v>
      </c>
      <c r="AB108" s="232" t="s">
        <v>40</v>
      </c>
      <c r="AC108" s="231" t="s">
        <v>85</v>
      </c>
      <c r="AD108" s="230" t="s">
        <v>86</v>
      </c>
      <c r="AE108" s="231" t="s">
        <v>40</v>
      </c>
      <c r="AF108" s="231" t="s">
        <v>85</v>
      </c>
      <c r="AG108" s="230" t="s">
        <v>86</v>
      </c>
      <c r="AH108" s="21"/>
      <c r="AI108" s="21"/>
      <c r="AJ108" s="21"/>
      <c r="AK108" s="21"/>
      <c r="AL108" s="21"/>
      <c r="AM108" s="379"/>
      <c r="AN108" s="380"/>
      <c r="AO108" s="409" t="str">
        <f>AM110</f>
        <v>松浦　正</v>
      </c>
      <c r="AP108" s="410"/>
      <c r="AQ108" s="410"/>
      <c r="AR108" s="411"/>
      <c r="AS108" s="412" t="str">
        <f>AM113</f>
        <v>高梨　優紀</v>
      </c>
      <c r="AT108" s="410"/>
      <c r="AU108" s="410"/>
      <c r="AV108" s="411"/>
      <c r="AW108" s="412" t="str">
        <f>AM116</f>
        <v>玉島　孝</v>
      </c>
      <c r="AX108" s="410"/>
      <c r="AY108" s="410"/>
      <c r="AZ108" s="411"/>
      <c r="BA108" s="412" t="str">
        <f>AM119</f>
        <v>山本　雅樹</v>
      </c>
      <c r="BB108" s="410"/>
      <c r="BC108" s="410"/>
      <c r="BD108" s="552"/>
      <c r="BE108" s="413" t="s">
        <v>79</v>
      </c>
      <c r="BF108" s="414"/>
      <c r="BG108" s="414"/>
      <c r="BH108" s="415"/>
      <c r="BI108" s="183"/>
      <c r="BJ108" s="232" t="s">
        <v>83</v>
      </c>
      <c r="BK108" s="231" t="s">
        <v>84</v>
      </c>
      <c r="BL108" s="232" t="s">
        <v>40</v>
      </c>
      <c r="BM108" s="231" t="s">
        <v>85</v>
      </c>
      <c r="BN108" s="230" t="s">
        <v>86</v>
      </c>
      <c r="BO108" s="231" t="s">
        <v>40</v>
      </c>
      <c r="BP108" s="231" t="s">
        <v>85</v>
      </c>
      <c r="BQ108" s="230" t="s">
        <v>86</v>
      </c>
    </row>
    <row r="109" spans="3:69" ht="12" customHeight="1">
      <c r="C109" s="113" t="s">
        <v>212</v>
      </c>
      <c r="D109" s="112" t="s">
        <v>130</v>
      </c>
      <c r="E109" s="513"/>
      <c r="F109" s="514"/>
      <c r="G109" s="514"/>
      <c r="H109" s="515"/>
      <c r="I109" s="190">
        <v>22</v>
      </c>
      <c r="J109" s="209" t="str">
        <f>IF(I109="","","-")</f>
        <v>-</v>
      </c>
      <c r="K109" s="216">
        <v>20</v>
      </c>
      <c r="L109" s="502" t="str">
        <f>IF(I109&lt;&gt;"",IF(I109&gt;K109,IF(I110&gt;K110,"○",IF(I111&gt;K111,"○","×")),IF(I110&gt;K110,IF(I111&gt;K111,"○","×"),"×")),"")</f>
        <v>×</v>
      </c>
      <c r="M109" s="190">
        <v>12</v>
      </c>
      <c r="N109" s="229" t="str">
        <f aca="true" t="shared" si="22" ref="N109:N114">IF(M109="","","-")</f>
        <v>-</v>
      </c>
      <c r="O109" s="228">
        <v>21</v>
      </c>
      <c r="P109" s="502" t="str">
        <f>IF(M109&lt;&gt;"",IF(M109&gt;O109,IF(M110&gt;O110,"○",IF(M111&gt;O111,"○","×")),IF(M110&gt;O110,IF(M111&gt;O111,"○","×"),"×")),"")</f>
        <v>×</v>
      </c>
      <c r="Q109" s="249">
        <v>14</v>
      </c>
      <c r="R109" s="229" t="str">
        <f aca="true" t="shared" si="23" ref="R109:R117">IF(Q109="","","-")</f>
        <v>-</v>
      </c>
      <c r="S109" s="216">
        <v>21</v>
      </c>
      <c r="T109" s="465" t="str">
        <f>IF(Q109&lt;&gt;"",IF(Q109&gt;S109,IF(Q110&gt;S110,"○",IF(Q111&gt;S111,"○","×")),IF(Q110&gt;S110,IF(Q111&gt;S111,"○","×"),"×")),"")</f>
        <v>○</v>
      </c>
      <c r="U109" s="528" t="s">
        <v>107</v>
      </c>
      <c r="V109" s="529"/>
      <c r="W109" s="529"/>
      <c r="X109" s="530"/>
      <c r="Y109" s="183"/>
      <c r="Z109" s="244"/>
      <c r="AA109" s="240"/>
      <c r="AB109" s="234"/>
      <c r="AC109" s="233"/>
      <c r="AD109" s="247"/>
      <c r="AE109" s="240"/>
      <c r="AF109" s="240"/>
      <c r="AG109" s="239"/>
      <c r="AH109" s="21"/>
      <c r="AI109" s="21"/>
      <c r="AJ109" s="21"/>
      <c r="AK109" s="21"/>
      <c r="AL109" s="21"/>
      <c r="AM109" s="113" t="s">
        <v>296</v>
      </c>
      <c r="AN109" s="112" t="s">
        <v>295</v>
      </c>
      <c r="AO109" s="513"/>
      <c r="AP109" s="514"/>
      <c r="AQ109" s="514"/>
      <c r="AR109" s="515"/>
      <c r="AS109" s="190">
        <v>8</v>
      </c>
      <c r="AT109" s="209" t="str">
        <f>IF(AS109="","","-")</f>
        <v>-</v>
      </c>
      <c r="AU109" s="216">
        <v>21</v>
      </c>
      <c r="AV109" s="502" t="str">
        <f>IF(AS109&lt;&gt;"",IF(AS109&gt;AU109,IF(AS110&gt;AU110,"○",IF(AS111&gt;AU111,"○","×")),IF(AS110&gt;AU110,IF(AS111&gt;AU111,"○","×"),"×")),"")</f>
        <v>×</v>
      </c>
      <c r="AW109" s="190">
        <v>21</v>
      </c>
      <c r="AX109" s="229" t="str">
        <f aca="true" t="shared" si="24" ref="AX109:AX114">IF(AW109="","","-")</f>
        <v>-</v>
      </c>
      <c r="AY109" s="228">
        <v>19</v>
      </c>
      <c r="AZ109" s="502" t="str">
        <f>IF(AW109&lt;&gt;"",IF(AW109&gt;AY109,IF(AW110&gt;AY110,"○",IF(AW111&gt;AY111,"○","×")),IF(AW110&gt;AY110,IF(AW111&gt;AY111,"○","×"),"×")),"")</f>
        <v>×</v>
      </c>
      <c r="BA109" s="249">
        <v>6</v>
      </c>
      <c r="BB109" s="229" t="str">
        <f aca="true" t="shared" si="25" ref="BB109:BB117">IF(BA109="","","-")</f>
        <v>-</v>
      </c>
      <c r="BC109" s="216">
        <v>21</v>
      </c>
      <c r="BD109" s="465" t="str">
        <f>IF(BA109&lt;&gt;"",IF(BA109&gt;BC109,IF(BA110&gt;BC110,"○",IF(BA111&gt;BC111,"○","×")),IF(BA110&gt;BC110,IF(BA111&gt;BC111,"○","×"),"×")),"")</f>
        <v>×</v>
      </c>
      <c r="BE109" s="528" t="s">
        <v>53</v>
      </c>
      <c r="BF109" s="529"/>
      <c r="BG109" s="529"/>
      <c r="BH109" s="530"/>
      <c r="BI109" s="183"/>
      <c r="BJ109" s="244"/>
      <c r="BK109" s="240"/>
      <c r="BL109" s="234"/>
      <c r="BM109" s="233"/>
      <c r="BN109" s="247"/>
      <c r="BO109" s="240"/>
      <c r="BP109" s="240"/>
      <c r="BQ109" s="239"/>
    </row>
    <row r="110" spans="3:69" ht="12" customHeight="1">
      <c r="C110" s="105" t="s">
        <v>213</v>
      </c>
      <c r="D110" s="111" t="s">
        <v>130</v>
      </c>
      <c r="E110" s="516"/>
      <c r="F110" s="460"/>
      <c r="G110" s="460"/>
      <c r="H110" s="461"/>
      <c r="I110" s="190">
        <v>18</v>
      </c>
      <c r="J110" s="209" t="str">
        <f>IF(I110="","","-")</f>
        <v>-</v>
      </c>
      <c r="K110" s="227">
        <v>21</v>
      </c>
      <c r="L110" s="503"/>
      <c r="M110" s="190">
        <v>12</v>
      </c>
      <c r="N110" s="209" t="str">
        <f t="shared" si="22"/>
        <v>-</v>
      </c>
      <c r="O110" s="216">
        <v>21</v>
      </c>
      <c r="P110" s="503"/>
      <c r="Q110" s="190">
        <v>21</v>
      </c>
      <c r="R110" s="209" t="str">
        <f t="shared" si="23"/>
        <v>-</v>
      </c>
      <c r="S110" s="216">
        <v>14</v>
      </c>
      <c r="T110" s="466"/>
      <c r="U110" s="531"/>
      <c r="V110" s="532"/>
      <c r="W110" s="532"/>
      <c r="X110" s="533"/>
      <c r="Y110" s="183"/>
      <c r="Z110" s="244">
        <f>COUNTIF(E109:T111,"○")</f>
        <v>1</v>
      </c>
      <c r="AA110" s="240">
        <f>COUNTIF(E109:T111,"×")</f>
        <v>2</v>
      </c>
      <c r="AB110" s="243">
        <f>(IF((E109&gt;G109),1,0))+(IF((E110&gt;G110),1,0))+(IF((E111&gt;G111),1,0))+(IF((I109&gt;K109),1,0))+(IF((I110&gt;K110),1,0))+(IF((I111&gt;K111),1,0))+(IF((M109&gt;O109),1,0))+(IF((M110&gt;O110),1,0))+(IF((M111&gt;O111),1,0))+(IF((Q109&gt;S109),1,0))+(IF((Q110&gt;S110),1,0))+(IF((Q111&gt;S111),1,0))</f>
        <v>3</v>
      </c>
      <c r="AC110" s="242">
        <f>(IF((E109&lt;G109),1,0))+(IF((E110&lt;G110),1,0))+(IF((E111&lt;G111),1,0))+(IF((I109&lt;K109),1,0))+(IF((I110&lt;K110),1,0))+(IF((I111&lt;K111),1,0))+(IF((M109&lt;O109),1,0))+(IF((M110&lt;O110),1,0))+(IF((M111&lt;O111),1,0))+(IF((Q109&lt;S109),1,0))+(IF((Q110&lt;S110),1,0))+(IF((Q111&lt;S111),1,0))</f>
        <v>5</v>
      </c>
      <c r="AD110" s="241">
        <f>AB110-AC110</f>
        <v>-2</v>
      </c>
      <c r="AE110" s="240">
        <f>SUM(E109:E111,I109:I111,M109:M111,Q109:Q111)</f>
        <v>137</v>
      </c>
      <c r="AF110" s="240">
        <f>SUM(G109:G111,K109:K111,O109:O111,S109:S111)</f>
        <v>159</v>
      </c>
      <c r="AG110" s="239">
        <f>AE110-AF110</f>
        <v>-22</v>
      </c>
      <c r="AH110" s="21"/>
      <c r="AI110" s="21"/>
      <c r="AJ110" s="21"/>
      <c r="AK110" s="21"/>
      <c r="AL110" s="21"/>
      <c r="AM110" s="105" t="s">
        <v>299</v>
      </c>
      <c r="AN110" s="111" t="s">
        <v>295</v>
      </c>
      <c r="AO110" s="516"/>
      <c r="AP110" s="460"/>
      <c r="AQ110" s="460"/>
      <c r="AR110" s="461"/>
      <c r="AS110" s="190">
        <v>11</v>
      </c>
      <c r="AT110" s="209" t="str">
        <f>IF(AS110="","","-")</f>
        <v>-</v>
      </c>
      <c r="AU110" s="227">
        <v>21</v>
      </c>
      <c r="AV110" s="503"/>
      <c r="AW110" s="190">
        <v>20</v>
      </c>
      <c r="AX110" s="209" t="str">
        <f t="shared" si="24"/>
        <v>-</v>
      </c>
      <c r="AY110" s="216">
        <v>22</v>
      </c>
      <c r="AZ110" s="503"/>
      <c r="BA110" s="190">
        <v>15</v>
      </c>
      <c r="BB110" s="209" t="str">
        <f t="shared" si="25"/>
        <v>-</v>
      </c>
      <c r="BC110" s="216">
        <v>21</v>
      </c>
      <c r="BD110" s="466"/>
      <c r="BE110" s="531"/>
      <c r="BF110" s="532"/>
      <c r="BG110" s="532"/>
      <c r="BH110" s="533"/>
      <c r="BI110" s="183"/>
      <c r="BJ110" s="244">
        <f>COUNTIF(AO109:BD111,"○")</f>
        <v>0</v>
      </c>
      <c r="BK110" s="240">
        <f>COUNTIF(AO109:BD111,"×")</f>
        <v>3</v>
      </c>
      <c r="BL110" s="243">
        <f>(IF((AO109&gt;AQ109),1,0))+(IF((AO110&gt;AQ110),1,0))+(IF((AO111&gt;AQ111),1,0))+(IF((AS109&gt;AU109),1,0))+(IF((AS110&gt;AU110),1,0))+(IF((AS111&gt;AU111),1,0))+(IF((AW109&gt;AY109),1,0))+(IF((AW110&gt;AY110),1,0))+(IF((AW111&gt;AY111),1,0))+(IF((BA109&gt;BC109),1,0))+(IF((BA110&gt;BC110),1,0))+(IF((BA111&gt;BC111),1,0))</f>
        <v>1</v>
      </c>
      <c r="BM110" s="242">
        <f>(IF((AO109&lt;AQ109),1,0))+(IF((AO110&lt;AQ110),1,0))+(IF((AO111&lt;AQ111),1,0))+(IF((AS109&lt;AU109),1,0))+(IF((AS110&lt;AU110),1,0))+(IF((AS111&lt;AU111),1,0))+(IF((AW109&lt;AY109),1,0))+(IF((AW110&lt;AY110),1,0))+(IF((AW111&lt;AY111),1,0))+(IF((BA109&lt;BC109),1,0))+(IF((BA110&lt;BC110),1,0))+(IF((BA111&lt;BC111),1,0))</f>
        <v>6</v>
      </c>
      <c r="BN110" s="241">
        <f>BL110-BM110</f>
        <v>-5</v>
      </c>
      <c r="BO110" s="240">
        <f>SUM(AO109:AO111,AS109:AS111,AW109:AW111,BA109:BA111)</f>
        <v>95</v>
      </c>
      <c r="BP110" s="240">
        <f>SUM(AQ109:AQ111,AU109:AU111,AY109:AY111,BC109:BC111)</f>
        <v>146</v>
      </c>
      <c r="BQ110" s="239">
        <f>BO110-BP110</f>
        <v>-51</v>
      </c>
    </row>
    <row r="111" spans="3:69" ht="12" customHeight="1">
      <c r="C111" s="105"/>
      <c r="D111" s="110" t="s">
        <v>20</v>
      </c>
      <c r="E111" s="517"/>
      <c r="F111" s="518"/>
      <c r="G111" s="518"/>
      <c r="H111" s="519"/>
      <c r="I111" s="192">
        <v>16</v>
      </c>
      <c r="J111" s="209" t="str">
        <f>IF(I111="","","-")</f>
        <v>-</v>
      </c>
      <c r="K111" s="223">
        <v>21</v>
      </c>
      <c r="L111" s="507"/>
      <c r="M111" s="192"/>
      <c r="N111" s="224">
        <f t="shared" si="22"/>
      </c>
      <c r="O111" s="223"/>
      <c r="P111" s="503"/>
      <c r="Q111" s="192">
        <v>22</v>
      </c>
      <c r="R111" s="224" t="str">
        <f t="shared" si="23"/>
        <v>-</v>
      </c>
      <c r="S111" s="223">
        <v>20</v>
      </c>
      <c r="T111" s="466"/>
      <c r="U111" s="189">
        <f>Z110</f>
        <v>1</v>
      </c>
      <c r="V111" s="188" t="s">
        <v>87</v>
      </c>
      <c r="W111" s="188">
        <f>AA110</f>
        <v>2</v>
      </c>
      <c r="X111" s="187" t="s">
        <v>84</v>
      </c>
      <c r="Y111" s="183"/>
      <c r="Z111" s="244"/>
      <c r="AA111" s="240"/>
      <c r="AB111" s="244"/>
      <c r="AC111" s="240"/>
      <c r="AD111" s="239"/>
      <c r="AE111" s="240"/>
      <c r="AF111" s="240"/>
      <c r="AG111" s="239"/>
      <c r="AH111" s="21"/>
      <c r="AI111" s="21"/>
      <c r="AJ111" s="21"/>
      <c r="AK111" s="21"/>
      <c r="AL111" s="21"/>
      <c r="AM111" s="105"/>
      <c r="AN111" s="110" t="s">
        <v>21</v>
      </c>
      <c r="AO111" s="517"/>
      <c r="AP111" s="518"/>
      <c r="AQ111" s="518"/>
      <c r="AR111" s="519"/>
      <c r="AS111" s="192"/>
      <c r="AT111" s="209">
        <f>IF(AS111="","","-")</f>
      </c>
      <c r="AU111" s="223"/>
      <c r="AV111" s="507"/>
      <c r="AW111" s="192">
        <v>14</v>
      </c>
      <c r="AX111" s="224" t="str">
        <f t="shared" si="24"/>
        <v>-</v>
      </c>
      <c r="AY111" s="223">
        <v>21</v>
      </c>
      <c r="AZ111" s="503"/>
      <c r="BA111" s="192"/>
      <c r="BB111" s="224">
        <f t="shared" si="25"/>
      </c>
      <c r="BC111" s="223"/>
      <c r="BD111" s="466"/>
      <c r="BE111" s="189">
        <f>BJ110</f>
        <v>0</v>
      </c>
      <c r="BF111" s="188" t="s">
        <v>87</v>
      </c>
      <c r="BG111" s="188">
        <f>BK110</f>
        <v>3</v>
      </c>
      <c r="BH111" s="187" t="s">
        <v>84</v>
      </c>
      <c r="BI111" s="183"/>
      <c r="BJ111" s="244"/>
      <c r="BK111" s="240"/>
      <c r="BL111" s="244"/>
      <c r="BM111" s="240"/>
      <c r="BN111" s="239"/>
      <c r="BO111" s="240"/>
      <c r="BP111" s="240"/>
      <c r="BQ111" s="239"/>
    </row>
    <row r="112" spans="3:69" ht="12" customHeight="1">
      <c r="C112" s="109" t="s">
        <v>49</v>
      </c>
      <c r="D112" s="106" t="s">
        <v>132</v>
      </c>
      <c r="E112" s="211">
        <f>IF(K109="","",K109)</f>
        <v>20</v>
      </c>
      <c r="F112" s="209" t="str">
        <f aca="true" t="shared" si="26" ref="F112:F120">IF(E112="","","-")</f>
        <v>-</v>
      </c>
      <c r="G112" s="208">
        <f>IF(I109="","",I109)</f>
        <v>22</v>
      </c>
      <c r="H112" s="481" t="str">
        <f>IF(L109="","",IF(L109="○","×",IF(L109="×","○")))</f>
        <v>○</v>
      </c>
      <c r="I112" s="456"/>
      <c r="J112" s="457"/>
      <c r="K112" s="457"/>
      <c r="L112" s="458"/>
      <c r="M112" s="190">
        <v>21</v>
      </c>
      <c r="N112" s="209" t="str">
        <f t="shared" si="22"/>
        <v>-</v>
      </c>
      <c r="O112" s="216">
        <v>15</v>
      </c>
      <c r="P112" s="539" t="str">
        <f>IF(M112&lt;&gt;"",IF(M112&gt;O112,IF(M113&gt;O113,"○",IF(M114&gt;O114,"○","×")),IF(M113&gt;O113,IF(M114&gt;O114,"○","×"),"×")),"")</f>
        <v>○</v>
      </c>
      <c r="Q112" s="190">
        <v>21</v>
      </c>
      <c r="R112" s="209" t="str">
        <f t="shared" si="23"/>
        <v>-</v>
      </c>
      <c r="S112" s="216">
        <v>23</v>
      </c>
      <c r="T112" s="537" t="str">
        <f>IF(Q112&lt;&gt;"",IF(Q112&gt;S112,IF(Q113&gt;S113,"○",IF(Q114&gt;S114,"○","×")),IF(Q113&gt;S113,IF(Q114&gt;S114,"○","×"),"×")),"")</f>
        <v>×</v>
      </c>
      <c r="U112" s="534" t="s">
        <v>106</v>
      </c>
      <c r="V112" s="535"/>
      <c r="W112" s="535"/>
      <c r="X112" s="536"/>
      <c r="Y112" s="183"/>
      <c r="Z112" s="234"/>
      <c r="AA112" s="233"/>
      <c r="AB112" s="234"/>
      <c r="AC112" s="233"/>
      <c r="AD112" s="247"/>
      <c r="AE112" s="233"/>
      <c r="AF112" s="233"/>
      <c r="AG112" s="247"/>
      <c r="AH112" s="21"/>
      <c r="AI112" s="21"/>
      <c r="AJ112" s="21"/>
      <c r="AK112" s="21"/>
      <c r="AL112" s="21"/>
      <c r="AM112" s="109" t="s">
        <v>311</v>
      </c>
      <c r="AN112" s="106" t="s">
        <v>149</v>
      </c>
      <c r="AO112" s="211">
        <f>IF(AU109="","",AU109)</f>
        <v>21</v>
      </c>
      <c r="AP112" s="209" t="str">
        <f aca="true" t="shared" si="27" ref="AP112:AP120">IF(AO112="","","-")</f>
        <v>-</v>
      </c>
      <c r="AQ112" s="208">
        <f>IF(AS109="","",AS109)</f>
        <v>8</v>
      </c>
      <c r="AR112" s="481" t="str">
        <f>IF(AV109="","",IF(AV109="○","×",IF(AV109="×","○")))</f>
        <v>○</v>
      </c>
      <c r="AS112" s="456"/>
      <c r="AT112" s="457"/>
      <c r="AU112" s="457"/>
      <c r="AV112" s="458"/>
      <c r="AW112" s="190">
        <v>21</v>
      </c>
      <c r="AX112" s="209" t="str">
        <f t="shared" si="24"/>
        <v>-</v>
      </c>
      <c r="AY112" s="216">
        <v>16</v>
      </c>
      <c r="AZ112" s="539" t="str">
        <f>IF(AW112&lt;&gt;"",IF(AW112&gt;AY112,IF(AW113&gt;AY113,"○",IF(AW114&gt;AY114,"○","×")),IF(AW113&gt;AY113,IF(AW114&gt;AY114,"○","×"),"×")),"")</f>
        <v>○</v>
      </c>
      <c r="BA112" s="190">
        <v>21</v>
      </c>
      <c r="BB112" s="209" t="str">
        <f t="shared" si="25"/>
        <v>-</v>
      </c>
      <c r="BC112" s="216">
        <v>18</v>
      </c>
      <c r="BD112" s="537" t="str">
        <f>IF(BA112&lt;&gt;"",IF(BA112&gt;BC112,IF(BA113&gt;BC113,"○",IF(BA114&gt;BC114,"○","×")),IF(BA113&gt;BC113,IF(BA114&gt;BC114,"○","×"),"×")),"")</f>
        <v>○</v>
      </c>
      <c r="BE112" s="534" t="s">
        <v>50</v>
      </c>
      <c r="BF112" s="535"/>
      <c r="BG112" s="535"/>
      <c r="BH112" s="536"/>
      <c r="BI112" s="183"/>
      <c r="BJ112" s="234"/>
      <c r="BK112" s="233"/>
      <c r="BL112" s="234"/>
      <c r="BM112" s="233"/>
      <c r="BN112" s="247"/>
      <c r="BO112" s="233"/>
      <c r="BP112" s="233"/>
      <c r="BQ112" s="247"/>
    </row>
    <row r="113" spans="3:69" ht="12" customHeight="1">
      <c r="C113" s="105" t="s">
        <v>148</v>
      </c>
      <c r="D113" s="104" t="s">
        <v>149</v>
      </c>
      <c r="E113" s="211">
        <f>IF(K110="","",K110)</f>
        <v>21</v>
      </c>
      <c r="F113" s="209" t="str">
        <f t="shared" si="26"/>
        <v>-</v>
      </c>
      <c r="G113" s="208">
        <f>IF(I110="","",I110)</f>
        <v>18</v>
      </c>
      <c r="H113" s="482" t="str">
        <f>IF(J110="","",J110)</f>
        <v>-</v>
      </c>
      <c r="I113" s="459"/>
      <c r="J113" s="460"/>
      <c r="K113" s="460"/>
      <c r="L113" s="461"/>
      <c r="M113" s="190">
        <v>21</v>
      </c>
      <c r="N113" s="209" t="str">
        <f t="shared" si="22"/>
        <v>-</v>
      </c>
      <c r="O113" s="216">
        <v>16</v>
      </c>
      <c r="P113" s="503"/>
      <c r="Q113" s="190">
        <v>17</v>
      </c>
      <c r="R113" s="209" t="str">
        <f t="shared" si="23"/>
        <v>-</v>
      </c>
      <c r="S113" s="216">
        <v>21</v>
      </c>
      <c r="T113" s="466"/>
      <c r="U113" s="531"/>
      <c r="V113" s="532"/>
      <c r="W113" s="532"/>
      <c r="X113" s="533"/>
      <c r="Y113" s="183"/>
      <c r="Z113" s="244">
        <f>COUNTIF(E112:T114,"○")</f>
        <v>2</v>
      </c>
      <c r="AA113" s="240">
        <f>COUNTIF(E112:T114,"×")</f>
        <v>1</v>
      </c>
      <c r="AB113" s="243">
        <f>(IF((E112&gt;G112),1,0))+(IF((E113&gt;G113),1,0))+(IF((E114&gt;G114),1,0))+(IF((I112&gt;K112),1,0))+(IF((I113&gt;K113),1,0))+(IF((I114&gt;K114),1,0))+(IF((M112&gt;O112),1,0))+(IF((M113&gt;O113),1,0))+(IF((M114&gt;O114),1,0))+(IF((Q112&gt;S112),1,0))+(IF((Q113&gt;S113),1,0))+(IF((Q114&gt;S114),1,0))</f>
        <v>4</v>
      </c>
      <c r="AC113" s="242">
        <f>(IF((E112&lt;G112),1,0))+(IF((E113&lt;G113),1,0))+(IF((E114&lt;G114),1,0))+(IF((I112&lt;K112),1,0))+(IF((I113&lt;K113),1,0))+(IF((I114&lt;K114),1,0))+(IF((M112&lt;O112),1,0))+(IF((M113&lt;O113),1,0))+(IF((M114&lt;O114),1,0))+(IF((Q112&lt;S112),1,0))+(IF((Q113&lt;S113),1,0))+(IF((Q114&lt;S114),1,0))</f>
        <v>3</v>
      </c>
      <c r="AD113" s="241">
        <f>AB113-AC113</f>
        <v>1</v>
      </c>
      <c r="AE113" s="240">
        <f>SUM(E112:E114,I112:I114,M112:M114,Q112:Q114)</f>
        <v>142</v>
      </c>
      <c r="AF113" s="240">
        <f>SUM(G112:G114,K112:K114,O112:O114,S112:S114)</f>
        <v>131</v>
      </c>
      <c r="AG113" s="239">
        <f>AE113-AF113</f>
        <v>11</v>
      </c>
      <c r="AH113" s="21"/>
      <c r="AI113" s="21"/>
      <c r="AJ113" s="21"/>
      <c r="AK113" s="21"/>
      <c r="AL113" s="21"/>
      <c r="AM113" s="105" t="s">
        <v>312</v>
      </c>
      <c r="AN113" s="104" t="s">
        <v>149</v>
      </c>
      <c r="AO113" s="211">
        <f>IF(AU110="","",AU110)</f>
        <v>21</v>
      </c>
      <c r="AP113" s="209" t="str">
        <f t="shared" si="27"/>
        <v>-</v>
      </c>
      <c r="AQ113" s="208">
        <f>IF(AS110="","",AS110)</f>
        <v>11</v>
      </c>
      <c r="AR113" s="482" t="str">
        <f>IF(AT110="","",AT110)</f>
        <v>-</v>
      </c>
      <c r="AS113" s="459"/>
      <c r="AT113" s="460"/>
      <c r="AU113" s="460"/>
      <c r="AV113" s="461"/>
      <c r="AW113" s="190">
        <v>21</v>
      </c>
      <c r="AX113" s="209" t="str">
        <f t="shared" si="24"/>
        <v>-</v>
      </c>
      <c r="AY113" s="216">
        <v>10</v>
      </c>
      <c r="AZ113" s="503"/>
      <c r="BA113" s="190">
        <v>21</v>
      </c>
      <c r="BB113" s="209" t="str">
        <f t="shared" si="25"/>
        <v>-</v>
      </c>
      <c r="BC113" s="216">
        <v>17</v>
      </c>
      <c r="BD113" s="466"/>
      <c r="BE113" s="531"/>
      <c r="BF113" s="532"/>
      <c r="BG113" s="532"/>
      <c r="BH113" s="533"/>
      <c r="BI113" s="183"/>
      <c r="BJ113" s="244">
        <f>COUNTIF(AO112:BD114,"○")</f>
        <v>3</v>
      </c>
      <c r="BK113" s="240">
        <f>COUNTIF(AO112:BD114,"×")</f>
        <v>0</v>
      </c>
      <c r="BL113" s="243">
        <f>(IF((AO112&gt;AQ112),1,0))+(IF((AO113&gt;AQ113),1,0))+(IF((AO114&gt;AQ114),1,0))+(IF((AS112&gt;AU112),1,0))+(IF((AS113&gt;AU113),1,0))+(IF((AS114&gt;AU114),1,0))+(IF((AW112&gt;AY112),1,0))+(IF((AW113&gt;AY113),1,0))+(IF((AW114&gt;AY114),1,0))+(IF((BA112&gt;BC112),1,0))+(IF((BA113&gt;BC113),1,0))+(IF((BA114&gt;BC114),1,0))</f>
        <v>6</v>
      </c>
      <c r="BM113" s="242">
        <f>(IF((AO112&lt;AQ112),1,0))+(IF((AO113&lt;AQ113),1,0))+(IF((AO114&lt;AQ114),1,0))+(IF((AS112&lt;AU112),1,0))+(IF((AS113&lt;AU113),1,0))+(IF((AS114&lt;AU114),1,0))+(IF((AW112&lt;AY112),1,0))+(IF((AW113&lt;AY113),1,0))+(IF((AW114&lt;AY114),1,0))+(IF((BA112&lt;BC112),1,0))+(IF((BA113&lt;BC113),1,0))+(IF((BA114&lt;BC114),1,0))</f>
        <v>0</v>
      </c>
      <c r="BN113" s="241">
        <f>BL113-BM113</f>
        <v>6</v>
      </c>
      <c r="BO113" s="240">
        <f>SUM(AO112:AO114,AS112:AS114,AW112:AW114,BA112:BA114)</f>
        <v>126</v>
      </c>
      <c r="BP113" s="240">
        <f>SUM(AQ112:AQ114,AU112:AU114,AY112:AY114,BC112:BC114)</f>
        <v>80</v>
      </c>
      <c r="BQ113" s="239">
        <f>BO113-BP113</f>
        <v>46</v>
      </c>
    </row>
    <row r="114" spans="3:69" ht="12" customHeight="1">
      <c r="C114" s="108"/>
      <c r="D114" s="107" t="s">
        <v>19</v>
      </c>
      <c r="E114" s="226">
        <f>IF(K111="","",K111)</f>
        <v>21</v>
      </c>
      <c r="F114" s="209" t="str">
        <f t="shared" si="26"/>
        <v>-</v>
      </c>
      <c r="G114" s="225">
        <f>IF(I111="","",I111)</f>
        <v>16</v>
      </c>
      <c r="H114" s="504" t="str">
        <f>IF(J111="","",J111)</f>
        <v>-</v>
      </c>
      <c r="I114" s="520"/>
      <c r="J114" s="518"/>
      <c r="K114" s="518"/>
      <c r="L114" s="519"/>
      <c r="M114" s="192"/>
      <c r="N114" s="209">
        <f t="shared" si="22"/>
      </c>
      <c r="O114" s="223"/>
      <c r="P114" s="507"/>
      <c r="Q114" s="192"/>
      <c r="R114" s="224">
        <f t="shared" si="23"/>
      </c>
      <c r="S114" s="223"/>
      <c r="T114" s="506"/>
      <c r="U114" s="189">
        <f>Z113</f>
        <v>2</v>
      </c>
      <c r="V114" s="188" t="s">
        <v>87</v>
      </c>
      <c r="W114" s="188">
        <f>AA113</f>
        <v>1</v>
      </c>
      <c r="X114" s="187" t="s">
        <v>84</v>
      </c>
      <c r="Y114" s="183"/>
      <c r="Z114" s="238"/>
      <c r="AA114" s="237"/>
      <c r="AB114" s="238"/>
      <c r="AC114" s="237"/>
      <c r="AD114" s="236"/>
      <c r="AE114" s="237"/>
      <c r="AF114" s="237"/>
      <c r="AG114" s="236"/>
      <c r="AH114" s="21"/>
      <c r="AI114" s="21"/>
      <c r="AJ114" s="21"/>
      <c r="AK114" s="21"/>
      <c r="AL114" s="21"/>
      <c r="AM114" s="108"/>
      <c r="AN114" s="107" t="s">
        <v>18</v>
      </c>
      <c r="AO114" s="226">
        <f>IF(AU111="","",AU111)</f>
      </c>
      <c r="AP114" s="209">
        <f t="shared" si="27"/>
      </c>
      <c r="AQ114" s="225">
        <f>IF(AS111="","",AS111)</f>
      </c>
      <c r="AR114" s="504">
        <f>IF(AT111="","",AT111)</f>
      </c>
      <c r="AS114" s="520"/>
      <c r="AT114" s="518"/>
      <c r="AU114" s="518"/>
      <c r="AV114" s="519"/>
      <c r="AW114" s="192"/>
      <c r="AX114" s="209">
        <f t="shared" si="24"/>
      </c>
      <c r="AY114" s="223"/>
      <c r="AZ114" s="507"/>
      <c r="BA114" s="192"/>
      <c r="BB114" s="224">
        <f t="shared" si="25"/>
      </c>
      <c r="BC114" s="223"/>
      <c r="BD114" s="506"/>
      <c r="BE114" s="189">
        <f>BJ113</f>
        <v>3</v>
      </c>
      <c r="BF114" s="188" t="s">
        <v>87</v>
      </c>
      <c r="BG114" s="188">
        <f>BK113</f>
        <v>0</v>
      </c>
      <c r="BH114" s="187" t="s">
        <v>84</v>
      </c>
      <c r="BI114" s="183"/>
      <c r="BJ114" s="238"/>
      <c r="BK114" s="237"/>
      <c r="BL114" s="238"/>
      <c r="BM114" s="237"/>
      <c r="BN114" s="236"/>
      <c r="BO114" s="237"/>
      <c r="BP114" s="237"/>
      <c r="BQ114" s="236"/>
    </row>
    <row r="115" spans="3:69" ht="12" customHeight="1">
      <c r="C115" s="109" t="s">
        <v>200</v>
      </c>
      <c r="D115" s="106" t="s">
        <v>199</v>
      </c>
      <c r="E115" s="211">
        <f>IF(O109="","",O109)</f>
        <v>21</v>
      </c>
      <c r="F115" s="213" t="str">
        <f t="shared" si="26"/>
        <v>-</v>
      </c>
      <c r="G115" s="208">
        <f>IF(M109="","",M109)</f>
        <v>12</v>
      </c>
      <c r="H115" s="481" t="str">
        <f>IF(P109="","",IF(P109="○","×",IF(P109="×","○")))</f>
        <v>○</v>
      </c>
      <c r="I115" s="210">
        <f>IF(O112="","",O112)</f>
        <v>15</v>
      </c>
      <c r="J115" s="209" t="str">
        <f aca="true" t="shared" si="28" ref="J115:J120">IF(I115="","","-")</f>
        <v>-</v>
      </c>
      <c r="K115" s="208">
        <f>IF(M112="","",M112)</f>
        <v>21</v>
      </c>
      <c r="L115" s="481" t="str">
        <f>IF(P112="","",IF(P112="○","×",IF(P112="×","○")))</f>
        <v>×</v>
      </c>
      <c r="M115" s="456"/>
      <c r="N115" s="457"/>
      <c r="O115" s="457"/>
      <c r="P115" s="458"/>
      <c r="Q115" s="190">
        <v>21</v>
      </c>
      <c r="R115" s="209" t="str">
        <f t="shared" si="23"/>
        <v>-</v>
      </c>
      <c r="S115" s="216">
        <v>15</v>
      </c>
      <c r="T115" s="466" t="str">
        <f>IF(Q115&lt;&gt;"",IF(Q115&gt;S115,IF(Q116&gt;S116,"○",IF(Q117&gt;S117,"○","×")),IF(Q116&gt;S116,IF(Q117&gt;S117,"○","×"),"×")),"")</f>
        <v>○</v>
      </c>
      <c r="U115" s="534" t="s">
        <v>56</v>
      </c>
      <c r="V115" s="535"/>
      <c r="W115" s="535"/>
      <c r="X115" s="536"/>
      <c r="Y115" s="183"/>
      <c r="Z115" s="244"/>
      <c r="AA115" s="240"/>
      <c r="AB115" s="244"/>
      <c r="AC115" s="240"/>
      <c r="AD115" s="239"/>
      <c r="AE115" s="240"/>
      <c r="AF115" s="240"/>
      <c r="AG115" s="239"/>
      <c r="AH115" s="21"/>
      <c r="AI115" s="21"/>
      <c r="AJ115" s="21"/>
      <c r="AK115" s="21"/>
      <c r="AL115" s="21"/>
      <c r="AM115" s="109" t="s">
        <v>326</v>
      </c>
      <c r="AN115" s="106" t="s">
        <v>327</v>
      </c>
      <c r="AO115" s="211">
        <f>IF(AY109="","",AY109)</f>
        <v>19</v>
      </c>
      <c r="AP115" s="213" t="str">
        <f t="shared" si="27"/>
        <v>-</v>
      </c>
      <c r="AQ115" s="208">
        <f>IF(AW109="","",AW109)</f>
        <v>21</v>
      </c>
      <c r="AR115" s="481" t="str">
        <f>IF(AZ109="","",IF(AZ109="○","×",IF(AZ109="×","○")))</f>
        <v>○</v>
      </c>
      <c r="AS115" s="210">
        <f>IF(AY112="","",AY112)</f>
        <v>16</v>
      </c>
      <c r="AT115" s="209" t="str">
        <f aca="true" t="shared" si="29" ref="AT115:AT120">IF(AS115="","","-")</f>
        <v>-</v>
      </c>
      <c r="AU115" s="208">
        <f>IF(AW112="","",AW112)</f>
        <v>21</v>
      </c>
      <c r="AV115" s="481" t="str">
        <f>IF(AZ112="","",IF(AZ112="○","×",IF(AZ112="×","○")))</f>
        <v>×</v>
      </c>
      <c r="AW115" s="456"/>
      <c r="AX115" s="457"/>
      <c r="AY115" s="457"/>
      <c r="AZ115" s="458"/>
      <c r="BA115" s="190">
        <v>21</v>
      </c>
      <c r="BB115" s="209" t="str">
        <f t="shared" si="25"/>
        <v>-</v>
      </c>
      <c r="BC115" s="216">
        <v>17</v>
      </c>
      <c r="BD115" s="466" t="str">
        <f>IF(BA115&lt;&gt;"",IF(BA115&gt;BC115,IF(BA116&gt;BC116,"○",IF(BA117&gt;BC117,"○","×")),IF(BA116&gt;BC116,IF(BA117&gt;BC117,"○","×"),"×")),"")</f>
        <v>○</v>
      </c>
      <c r="BE115" s="534" t="s">
        <v>52</v>
      </c>
      <c r="BF115" s="535"/>
      <c r="BG115" s="535"/>
      <c r="BH115" s="536"/>
      <c r="BI115" s="183"/>
      <c r="BJ115" s="244"/>
      <c r="BK115" s="240"/>
      <c r="BL115" s="244"/>
      <c r="BM115" s="240"/>
      <c r="BN115" s="239"/>
      <c r="BO115" s="240"/>
      <c r="BP115" s="240"/>
      <c r="BQ115" s="239"/>
    </row>
    <row r="116" spans="3:69" ht="12" customHeight="1">
      <c r="C116" s="105" t="s">
        <v>204</v>
      </c>
      <c r="D116" s="104" t="s">
        <v>199</v>
      </c>
      <c r="E116" s="211">
        <f>IF(O110="","",O110)</f>
        <v>21</v>
      </c>
      <c r="F116" s="209" t="str">
        <f t="shared" si="26"/>
        <v>-</v>
      </c>
      <c r="G116" s="208">
        <f>IF(M110="","",M110)</f>
        <v>12</v>
      </c>
      <c r="H116" s="482">
        <f>IF(J113="","",J113)</f>
      </c>
      <c r="I116" s="210">
        <f>IF(O113="","",O113)</f>
        <v>16</v>
      </c>
      <c r="J116" s="209" t="str">
        <f t="shared" si="28"/>
        <v>-</v>
      </c>
      <c r="K116" s="208">
        <f>IF(M113="","",M113)</f>
        <v>21</v>
      </c>
      <c r="L116" s="482" t="str">
        <f>IF(N113="","",N113)</f>
        <v>-</v>
      </c>
      <c r="M116" s="459"/>
      <c r="N116" s="460"/>
      <c r="O116" s="460"/>
      <c r="P116" s="461"/>
      <c r="Q116" s="190">
        <v>21</v>
      </c>
      <c r="R116" s="209" t="str">
        <f t="shared" si="23"/>
        <v>-</v>
      </c>
      <c r="S116" s="216">
        <v>15</v>
      </c>
      <c r="T116" s="466"/>
      <c r="U116" s="531"/>
      <c r="V116" s="532"/>
      <c r="W116" s="532"/>
      <c r="X116" s="533"/>
      <c r="Y116" s="183"/>
      <c r="Z116" s="244">
        <f>COUNTIF(E115:T117,"○")</f>
        <v>2</v>
      </c>
      <c r="AA116" s="240">
        <f>COUNTIF(E115:T117,"×")</f>
        <v>1</v>
      </c>
      <c r="AB116" s="243">
        <f>(IF((E115&gt;G115),1,0))+(IF((E116&gt;G116),1,0))+(IF((E117&gt;G117),1,0))+(IF((I115&gt;K115),1,0))+(IF((I116&gt;K116),1,0))+(IF((I117&gt;K117),1,0))+(IF((M115&gt;O115),1,0))+(IF((M116&gt;O116),1,0))+(IF((M117&gt;O117),1,0))+(IF((Q115&gt;S115),1,0))+(IF((Q116&gt;S116),1,0))+(IF((Q117&gt;S117),1,0))</f>
        <v>4</v>
      </c>
      <c r="AC116" s="242">
        <f>(IF((E115&lt;G115),1,0))+(IF((E116&lt;G116),1,0))+(IF((E117&lt;G117),1,0))+(IF((I115&lt;K115),1,0))+(IF((I116&lt;K116),1,0))+(IF((I117&lt;K117),1,0))+(IF((M115&lt;O115),1,0))+(IF((M116&lt;O116),1,0))+(IF((M117&lt;O117),1,0))+(IF((Q115&lt;S115),1,0))+(IF((Q116&lt;S116),1,0))+(IF((Q117&lt;S117),1,0))</f>
        <v>2</v>
      </c>
      <c r="AD116" s="241">
        <f>AB116-AC116</f>
        <v>2</v>
      </c>
      <c r="AE116" s="240">
        <f>SUM(E115:E117,I115:I117,M115:M117,Q115:Q117)</f>
        <v>115</v>
      </c>
      <c r="AF116" s="240">
        <f>SUM(G115:G117,K115:K117,O115:O117,S115:S117)</f>
        <v>96</v>
      </c>
      <c r="AG116" s="239">
        <f>AE116-AF116</f>
        <v>19</v>
      </c>
      <c r="AH116" s="21"/>
      <c r="AI116" s="21"/>
      <c r="AJ116" s="21"/>
      <c r="AK116" s="21"/>
      <c r="AL116" s="21"/>
      <c r="AM116" s="105" t="s">
        <v>329</v>
      </c>
      <c r="AN116" s="104" t="s">
        <v>154</v>
      </c>
      <c r="AO116" s="211">
        <f>IF(AY110="","",AY110)</f>
        <v>22</v>
      </c>
      <c r="AP116" s="209" t="str">
        <f t="shared" si="27"/>
        <v>-</v>
      </c>
      <c r="AQ116" s="208">
        <f>IF(AW110="","",AW110)</f>
        <v>20</v>
      </c>
      <c r="AR116" s="482">
        <f>IF(AT113="","",AT113)</f>
      </c>
      <c r="AS116" s="210">
        <f>IF(AY113="","",AY113)</f>
        <v>10</v>
      </c>
      <c r="AT116" s="209" t="str">
        <f t="shared" si="29"/>
        <v>-</v>
      </c>
      <c r="AU116" s="208">
        <f>IF(AW113="","",AW113)</f>
        <v>21</v>
      </c>
      <c r="AV116" s="482" t="str">
        <f>IF(AX113="","",AX113)</f>
        <v>-</v>
      </c>
      <c r="AW116" s="459"/>
      <c r="AX116" s="460"/>
      <c r="AY116" s="460"/>
      <c r="AZ116" s="461"/>
      <c r="BA116" s="190">
        <v>23</v>
      </c>
      <c r="BB116" s="209" t="str">
        <f t="shared" si="25"/>
        <v>-</v>
      </c>
      <c r="BC116" s="216">
        <v>25</v>
      </c>
      <c r="BD116" s="466"/>
      <c r="BE116" s="531"/>
      <c r="BF116" s="532"/>
      <c r="BG116" s="532"/>
      <c r="BH116" s="533"/>
      <c r="BI116" s="183"/>
      <c r="BJ116" s="244">
        <f>COUNTIF(AO115:BD117,"○")</f>
        <v>2</v>
      </c>
      <c r="BK116" s="240">
        <f>COUNTIF(AO115:BD117,"×")</f>
        <v>1</v>
      </c>
      <c r="BL116" s="243">
        <f>(IF((AO115&gt;AQ115),1,0))+(IF((AO116&gt;AQ116),1,0))+(IF((AO117&gt;AQ117),1,0))+(IF((AS115&gt;AU115),1,0))+(IF((AS116&gt;AU116),1,0))+(IF((AS117&gt;AU117),1,0))+(IF((AW115&gt;AY115),1,0))+(IF((AW116&gt;AY116),1,0))+(IF((AW117&gt;AY117),1,0))+(IF((BA115&gt;BC115),1,0))+(IF((BA116&gt;BC116),1,0))+(IF((BA117&gt;BC117),1,0))</f>
        <v>4</v>
      </c>
      <c r="BM116" s="242">
        <f>(IF((AO115&lt;AQ115),1,0))+(IF((AO116&lt;AQ116),1,0))+(IF((AO117&lt;AQ117),1,0))+(IF((AS115&lt;AU115),1,0))+(IF((AS116&lt;AU116),1,0))+(IF((AS117&lt;AU117),1,0))+(IF((AW115&lt;AY115),1,0))+(IF((AW116&lt;AY116),1,0))+(IF((AW117&lt;AY117),1,0))+(IF((BA115&lt;BC115),1,0))+(IF((BA116&lt;BC116),1,0))+(IF((BA117&lt;BC117),1,0))</f>
        <v>4</v>
      </c>
      <c r="BN116" s="241">
        <f>BL116-BM116</f>
        <v>0</v>
      </c>
      <c r="BO116" s="240">
        <f>SUM(AO115:AO117,AS115:AS117,AW115:AW117,BA115:BA117)</f>
        <v>155</v>
      </c>
      <c r="BP116" s="240">
        <f>SUM(AQ115:AQ117,AU115:AU117,AY115:AY117,BC115:BC117)</f>
        <v>160</v>
      </c>
      <c r="BQ116" s="239">
        <f>BO116-BP116</f>
        <v>-5</v>
      </c>
    </row>
    <row r="117" spans="3:69" ht="12" customHeight="1">
      <c r="C117" s="108"/>
      <c r="D117" s="107" t="s">
        <v>21</v>
      </c>
      <c r="E117" s="226">
        <f>IF(O111="","",O111)</f>
      </c>
      <c r="F117" s="224">
        <f t="shared" si="26"/>
      </c>
      <c r="G117" s="225">
        <f>IF(M111="","",M111)</f>
      </c>
      <c r="H117" s="504">
        <f>IF(J114="","",J114)</f>
      </c>
      <c r="I117" s="248">
        <f>IF(O114="","",O114)</f>
      </c>
      <c r="J117" s="209">
        <f t="shared" si="28"/>
      </c>
      <c r="K117" s="225">
        <f>IF(M114="","",M114)</f>
      </c>
      <c r="L117" s="504">
        <f>IF(N114="","",N114)</f>
      </c>
      <c r="M117" s="520"/>
      <c r="N117" s="518"/>
      <c r="O117" s="518"/>
      <c r="P117" s="519"/>
      <c r="Q117" s="192"/>
      <c r="R117" s="209">
        <f t="shared" si="23"/>
      </c>
      <c r="S117" s="223"/>
      <c r="T117" s="506"/>
      <c r="U117" s="189">
        <f>Z116</f>
        <v>2</v>
      </c>
      <c r="V117" s="188" t="s">
        <v>87</v>
      </c>
      <c r="W117" s="188">
        <f>AA116</f>
        <v>1</v>
      </c>
      <c r="X117" s="187" t="s">
        <v>84</v>
      </c>
      <c r="Y117" s="183"/>
      <c r="Z117" s="244"/>
      <c r="AA117" s="240"/>
      <c r="AB117" s="244"/>
      <c r="AC117" s="240"/>
      <c r="AD117" s="239"/>
      <c r="AE117" s="240"/>
      <c r="AF117" s="240"/>
      <c r="AG117" s="239"/>
      <c r="AH117" s="21"/>
      <c r="AI117" s="21"/>
      <c r="AJ117" s="21"/>
      <c r="AK117" s="21"/>
      <c r="AL117" s="21"/>
      <c r="AM117" s="108"/>
      <c r="AN117" s="107" t="s">
        <v>20</v>
      </c>
      <c r="AO117" s="226">
        <f>IF(AY111="","",AY111)</f>
        <v>21</v>
      </c>
      <c r="AP117" s="224" t="str">
        <f t="shared" si="27"/>
        <v>-</v>
      </c>
      <c r="AQ117" s="225">
        <f>IF(AW111="","",AW111)</f>
        <v>14</v>
      </c>
      <c r="AR117" s="504">
        <f>IF(AT114="","",AT114)</f>
      </c>
      <c r="AS117" s="248">
        <f>IF(AY114="","",AY114)</f>
      </c>
      <c r="AT117" s="209">
        <f t="shared" si="29"/>
      </c>
      <c r="AU117" s="225">
        <f>IF(AW114="","",AW114)</f>
      </c>
      <c r="AV117" s="504">
        <f>IF(AX114="","",AX114)</f>
      </c>
      <c r="AW117" s="520"/>
      <c r="AX117" s="518"/>
      <c r="AY117" s="518"/>
      <c r="AZ117" s="519"/>
      <c r="BA117" s="192">
        <v>23</v>
      </c>
      <c r="BB117" s="209" t="str">
        <f t="shared" si="25"/>
        <v>-</v>
      </c>
      <c r="BC117" s="223">
        <v>21</v>
      </c>
      <c r="BD117" s="506"/>
      <c r="BE117" s="189">
        <f>BJ116</f>
        <v>2</v>
      </c>
      <c r="BF117" s="188" t="s">
        <v>87</v>
      </c>
      <c r="BG117" s="188">
        <f>BK116</f>
        <v>1</v>
      </c>
      <c r="BH117" s="187" t="s">
        <v>84</v>
      </c>
      <c r="BI117" s="183"/>
      <c r="BJ117" s="244"/>
      <c r="BK117" s="240"/>
      <c r="BL117" s="244"/>
      <c r="BM117" s="240"/>
      <c r="BN117" s="239"/>
      <c r="BO117" s="240"/>
      <c r="BP117" s="240"/>
      <c r="BQ117" s="239"/>
    </row>
    <row r="118" spans="3:69" ht="12" customHeight="1">
      <c r="C118" s="105" t="s">
        <v>257</v>
      </c>
      <c r="D118" s="106" t="s">
        <v>256</v>
      </c>
      <c r="E118" s="211">
        <f>IF(S109="","",S109)</f>
        <v>21</v>
      </c>
      <c r="F118" s="209" t="str">
        <f t="shared" si="26"/>
        <v>-</v>
      </c>
      <c r="G118" s="208">
        <f>IF(Q109="","",Q109)</f>
        <v>14</v>
      </c>
      <c r="H118" s="481" t="str">
        <f>IF(T109="","",IF(T109="○","×",IF(T109="×","○")))</f>
        <v>×</v>
      </c>
      <c r="I118" s="210">
        <f>IF(S112="","",S112)</f>
        <v>23</v>
      </c>
      <c r="J118" s="213" t="str">
        <f t="shared" si="28"/>
        <v>-</v>
      </c>
      <c r="K118" s="208">
        <f>IF(Q112="","",Q112)</f>
        <v>21</v>
      </c>
      <c r="L118" s="481" t="str">
        <f>IF(T112="","",IF(T112="○","×",IF(T112="×","○")))</f>
        <v>○</v>
      </c>
      <c r="M118" s="214">
        <f>IF(S115="","",S115)</f>
        <v>15</v>
      </c>
      <c r="N118" s="209" t="str">
        <f>IF(M118="","","-")</f>
        <v>-</v>
      </c>
      <c r="O118" s="212">
        <f>IF(Q115="","",Q115)</f>
        <v>21</v>
      </c>
      <c r="P118" s="481" t="str">
        <f>IF(T115="","",IF(T115="○","×",IF(T115="×","○")))</f>
        <v>×</v>
      </c>
      <c r="Q118" s="456"/>
      <c r="R118" s="457"/>
      <c r="S118" s="457"/>
      <c r="T118" s="484"/>
      <c r="U118" s="534" t="s">
        <v>109</v>
      </c>
      <c r="V118" s="535"/>
      <c r="W118" s="535"/>
      <c r="X118" s="536"/>
      <c r="Y118" s="183"/>
      <c r="Z118" s="234"/>
      <c r="AA118" s="233"/>
      <c r="AB118" s="234"/>
      <c r="AC118" s="233"/>
      <c r="AD118" s="247"/>
      <c r="AE118" s="233"/>
      <c r="AF118" s="233"/>
      <c r="AG118" s="247"/>
      <c r="AH118" s="21"/>
      <c r="AI118" s="21"/>
      <c r="AJ118" s="21"/>
      <c r="AK118" s="21"/>
      <c r="AL118" s="21"/>
      <c r="AM118" s="105" t="s">
        <v>290</v>
      </c>
      <c r="AN118" s="106" t="s">
        <v>286</v>
      </c>
      <c r="AO118" s="211">
        <f>IF(BC109="","",BC109)</f>
        <v>21</v>
      </c>
      <c r="AP118" s="209" t="str">
        <f t="shared" si="27"/>
        <v>-</v>
      </c>
      <c r="AQ118" s="208">
        <f>IF(BA109="","",BA109)</f>
        <v>6</v>
      </c>
      <c r="AR118" s="481" t="str">
        <f>IF(BD109="","",IF(BD109="○","×",IF(BD109="×","○")))</f>
        <v>○</v>
      </c>
      <c r="AS118" s="210">
        <f>IF(BC112="","",BC112)</f>
        <v>18</v>
      </c>
      <c r="AT118" s="213" t="str">
        <f t="shared" si="29"/>
        <v>-</v>
      </c>
      <c r="AU118" s="208">
        <f>IF(BA112="","",BA112)</f>
        <v>21</v>
      </c>
      <c r="AV118" s="481" t="str">
        <f>IF(BD112="","",IF(BD112="○","×",IF(BD112="×","○")))</f>
        <v>×</v>
      </c>
      <c r="AW118" s="214">
        <f>IF(BC115="","",BC115)</f>
        <v>17</v>
      </c>
      <c r="AX118" s="209" t="str">
        <f>IF(AW118="","","-")</f>
        <v>-</v>
      </c>
      <c r="AY118" s="212">
        <f>IF(BA115="","",BA115)</f>
        <v>21</v>
      </c>
      <c r="AZ118" s="481" t="str">
        <f>IF(BD115="","",IF(BD115="○","×",IF(BD115="×","○")))</f>
        <v>×</v>
      </c>
      <c r="BA118" s="456"/>
      <c r="BB118" s="457"/>
      <c r="BC118" s="457"/>
      <c r="BD118" s="484"/>
      <c r="BE118" s="534" t="s">
        <v>51</v>
      </c>
      <c r="BF118" s="535"/>
      <c r="BG118" s="535"/>
      <c r="BH118" s="536"/>
      <c r="BI118" s="183"/>
      <c r="BJ118" s="234"/>
      <c r="BK118" s="233"/>
      <c r="BL118" s="234"/>
      <c r="BM118" s="233"/>
      <c r="BN118" s="247"/>
      <c r="BO118" s="233"/>
      <c r="BP118" s="233"/>
      <c r="BQ118" s="247"/>
    </row>
    <row r="119" spans="3:69" ht="12" customHeight="1">
      <c r="C119" s="105" t="s">
        <v>259</v>
      </c>
      <c r="D119" s="104" t="s">
        <v>256</v>
      </c>
      <c r="E119" s="211">
        <f>IF(S110="","",S110)</f>
        <v>14</v>
      </c>
      <c r="F119" s="209" t="str">
        <f t="shared" si="26"/>
        <v>-</v>
      </c>
      <c r="G119" s="208">
        <f>IF(Q110="","",Q110)</f>
        <v>21</v>
      </c>
      <c r="H119" s="482" t="str">
        <f>IF(J116="","",J116)</f>
        <v>-</v>
      </c>
      <c r="I119" s="210">
        <f>IF(S113="","",S113)</f>
        <v>21</v>
      </c>
      <c r="J119" s="209" t="str">
        <f t="shared" si="28"/>
        <v>-</v>
      </c>
      <c r="K119" s="208">
        <f>IF(Q113="","",Q113)</f>
        <v>17</v>
      </c>
      <c r="L119" s="482">
        <f>IF(N116="","",N116)</f>
      </c>
      <c r="M119" s="210">
        <f>IF(S116="","",S116)</f>
        <v>15</v>
      </c>
      <c r="N119" s="209" t="str">
        <f>IF(M119="","","-")</f>
        <v>-</v>
      </c>
      <c r="O119" s="208">
        <f>IF(Q116="","",Q116)</f>
        <v>21</v>
      </c>
      <c r="P119" s="482" t="str">
        <f>IF(R116="","",R116)</f>
        <v>-</v>
      </c>
      <c r="Q119" s="459"/>
      <c r="R119" s="460"/>
      <c r="S119" s="460"/>
      <c r="T119" s="485"/>
      <c r="U119" s="531"/>
      <c r="V119" s="532"/>
      <c r="W119" s="532"/>
      <c r="X119" s="533"/>
      <c r="Y119" s="183"/>
      <c r="Z119" s="244">
        <f>COUNTIF(E118:T120,"○")</f>
        <v>1</v>
      </c>
      <c r="AA119" s="240">
        <f>COUNTIF(E118:T120,"×")</f>
        <v>2</v>
      </c>
      <c r="AB119" s="243">
        <f>(IF((E118&gt;G118),1,0))+(IF((E119&gt;G119),1,0))+(IF((E120&gt;G120),1,0))+(IF((I118&gt;K118),1,0))+(IF((I119&gt;K119),1,0))+(IF((I120&gt;K120),1,0))+(IF((M118&gt;O118),1,0))+(IF((M119&gt;O119),1,0))+(IF((M120&gt;O120),1,0))+(IF((Q118&gt;S118),1,0))+(IF((Q119&gt;S119),1,0))+(IF((Q120&gt;S120),1,0))</f>
        <v>3</v>
      </c>
      <c r="AC119" s="242">
        <f>(IF((E118&lt;G118),1,0))+(IF((E119&lt;G119),1,0))+(IF((E120&lt;G120),1,0))+(IF((I118&lt;K118),1,0))+(IF((I119&lt;K119),1,0))+(IF((I120&lt;K120),1,0))+(IF((M118&lt;O118),1,0))+(IF((M119&lt;O119),1,0))+(IF((M120&lt;O120),1,0))+(IF((Q118&lt;S118),1,0))+(IF((Q119&lt;S119),1,0))+(IF((Q120&lt;S120),1,0))</f>
        <v>4</v>
      </c>
      <c r="AD119" s="241">
        <f>AB119-AC119</f>
        <v>-1</v>
      </c>
      <c r="AE119" s="240">
        <f>SUM(E118:E120,I118:I120,M118:M120,Q118:Q120)</f>
        <v>129</v>
      </c>
      <c r="AF119" s="240">
        <f>SUM(G118:G120,K118:K120,O118:O120,S118:S120)</f>
        <v>137</v>
      </c>
      <c r="AG119" s="239">
        <f>AE119-AF119</f>
        <v>-8</v>
      </c>
      <c r="AH119" s="21"/>
      <c r="AI119" s="21"/>
      <c r="AJ119" s="21"/>
      <c r="AK119" s="21"/>
      <c r="AL119" s="21"/>
      <c r="AM119" s="105" t="s">
        <v>291</v>
      </c>
      <c r="AN119" s="104" t="s">
        <v>286</v>
      </c>
      <c r="AO119" s="211">
        <f>IF(BC110="","",BC110)</f>
        <v>21</v>
      </c>
      <c r="AP119" s="209" t="str">
        <f t="shared" si="27"/>
        <v>-</v>
      </c>
      <c r="AQ119" s="208">
        <f>IF(BA110="","",BA110)</f>
        <v>15</v>
      </c>
      <c r="AR119" s="482" t="str">
        <f>IF(AT116="","",AT116)</f>
        <v>-</v>
      </c>
      <c r="AS119" s="210">
        <f>IF(BC113="","",BC113)</f>
        <v>17</v>
      </c>
      <c r="AT119" s="209" t="str">
        <f t="shared" si="29"/>
        <v>-</v>
      </c>
      <c r="AU119" s="208">
        <f>IF(BA113="","",BA113)</f>
        <v>21</v>
      </c>
      <c r="AV119" s="482">
        <f>IF(AX116="","",AX116)</f>
      </c>
      <c r="AW119" s="210">
        <f>IF(BC116="","",BC116)</f>
        <v>25</v>
      </c>
      <c r="AX119" s="209" t="str">
        <f>IF(AW119="","","-")</f>
        <v>-</v>
      </c>
      <c r="AY119" s="208">
        <f>IF(BA116="","",BA116)</f>
        <v>23</v>
      </c>
      <c r="AZ119" s="482" t="str">
        <f>IF(BB116="","",BB116)</f>
        <v>-</v>
      </c>
      <c r="BA119" s="459"/>
      <c r="BB119" s="460"/>
      <c r="BC119" s="460"/>
      <c r="BD119" s="485"/>
      <c r="BE119" s="531"/>
      <c r="BF119" s="532"/>
      <c r="BG119" s="532"/>
      <c r="BH119" s="533"/>
      <c r="BI119" s="183"/>
      <c r="BJ119" s="244">
        <f>COUNTIF(AO118:BD120,"○")</f>
        <v>1</v>
      </c>
      <c r="BK119" s="240">
        <f>COUNTIF(AO118:BD120,"×")</f>
        <v>2</v>
      </c>
      <c r="BL119" s="243">
        <f>(IF((AO118&gt;AQ118),1,0))+(IF((AO119&gt;AQ119),1,0))+(IF((AO120&gt;AQ120),1,0))+(IF((AS118&gt;AU118),1,0))+(IF((AS119&gt;AU119),1,0))+(IF((AS120&gt;AU120),1,0))+(IF((AW118&gt;AY118),1,0))+(IF((AW119&gt;AY119),1,0))+(IF((AW120&gt;AY120),1,0))+(IF((BA118&gt;BC118),1,0))+(IF((BA119&gt;BC119),1,0))+(IF((BA120&gt;BC120),1,0))</f>
        <v>3</v>
      </c>
      <c r="BM119" s="242">
        <f>(IF((AO118&lt;AQ118),1,0))+(IF((AO119&lt;AQ119),1,0))+(IF((AO120&lt;AQ120),1,0))+(IF((AS118&lt;AU118),1,0))+(IF((AS119&lt;AU119),1,0))+(IF((AS120&lt;AU120),1,0))+(IF((AW118&lt;AY118),1,0))+(IF((AW119&lt;AY119),1,0))+(IF((AW120&lt;AY120),1,0))+(IF((BA118&lt;BC118),1,0))+(IF((BA119&lt;BC119),1,0))+(IF((BA120&lt;BC120),1,0))</f>
        <v>4</v>
      </c>
      <c r="BN119" s="241">
        <f>BL119-BM119</f>
        <v>-1</v>
      </c>
      <c r="BO119" s="240">
        <f>SUM(AO118:AO120,AS118:AS120,AW118:AW120,BA118:BA120)</f>
        <v>140</v>
      </c>
      <c r="BP119" s="240">
        <f>SUM(AQ118:AQ120,AU118:AU120,AY118:AY120,BC118:BC120)</f>
        <v>130</v>
      </c>
      <c r="BQ119" s="239">
        <f>BO119-BP119</f>
        <v>10</v>
      </c>
    </row>
    <row r="120" spans="3:69" ht="12" customHeight="1" thickBot="1">
      <c r="C120" s="103"/>
      <c r="D120" s="102" t="s">
        <v>29</v>
      </c>
      <c r="E120" s="201">
        <f>IF(S111="","",S111)</f>
        <v>20</v>
      </c>
      <c r="F120" s="199" t="str">
        <f t="shared" si="26"/>
        <v>-</v>
      </c>
      <c r="G120" s="198">
        <f>IF(Q111="","",Q111)</f>
        <v>22</v>
      </c>
      <c r="H120" s="483">
        <f>IF(J117="","",J117)</f>
      </c>
      <c r="I120" s="200">
        <f>IF(S114="","",S114)</f>
      </c>
      <c r="J120" s="199">
        <f t="shared" si="28"/>
      </c>
      <c r="K120" s="198">
        <f>IF(Q114="","",Q114)</f>
      </c>
      <c r="L120" s="483">
        <f>IF(N117="","",N117)</f>
      </c>
      <c r="M120" s="200">
        <f>IF(S117="","",S117)</f>
      </c>
      <c r="N120" s="199">
        <f>IF(M120="","","-")</f>
      </c>
      <c r="O120" s="198">
        <f>IF(Q117="","",Q117)</f>
      </c>
      <c r="P120" s="483">
        <f>IF(R117="","",R117)</f>
      </c>
      <c r="Q120" s="462"/>
      <c r="R120" s="463"/>
      <c r="S120" s="463"/>
      <c r="T120" s="486"/>
      <c r="U120" s="186">
        <f>Z119</f>
        <v>1</v>
      </c>
      <c r="V120" s="185" t="s">
        <v>87</v>
      </c>
      <c r="W120" s="185">
        <f>AA119</f>
        <v>2</v>
      </c>
      <c r="X120" s="184" t="s">
        <v>84</v>
      </c>
      <c r="Y120" s="183"/>
      <c r="Z120" s="238"/>
      <c r="AA120" s="237"/>
      <c r="AB120" s="238"/>
      <c r="AC120" s="237"/>
      <c r="AD120" s="236"/>
      <c r="AE120" s="237"/>
      <c r="AF120" s="237"/>
      <c r="AG120" s="236"/>
      <c r="AH120" s="21"/>
      <c r="AI120" s="21"/>
      <c r="AJ120" s="21"/>
      <c r="AK120" s="21"/>
      <c r="AL120" s="21"/>
      <c r="AM120" s="103"/>
      <c r="AN120" s="102" t="s">
        <v>22</v>
      </c>
      <c r="AO120" s="201">
        <f>IF(BC111="","",BC111)</f>
      </c>
      <c r="AP120" s="199">
        <f t="shared" si="27"/>
      </c>
      <c r="AQ120" s="198">
        <f>IF(BA111="","",BA111)</f>
      </c>
      <c r="AR120" s="483">
        <f>IF(AT117="","",AT117)</f>
      </c>
      <c r="AS120" s="200">
        <f>IF(BC114="","",BC114)</f>
      </c>
      <c r="AT120" s="199">
        <f t="shared" si="29"/>
      </c>
      <c r="AU120" s="198">
        <f>IF(BA114="","",BA114)</f>
      </c>
      <c r="AV120" s="483">
        <f>IF(AX117="","",AX117)</f>
      </c>
      <c r="AW120" s="200">
        <f>IF(BC117="","",BC117)</f>
        <v>21</v>
      </c>
      <c r="AX120" s="199" t="str">
        <f>IF(AW120="","","-")</f>
        <v>-</v>
      </c>
      <c r="AY120" s="198">
        <f>IF(BA117="","",BA117)</f>
        <v>23</v>
      </c>
      <c r="AZ120" s="483" t="str">
        <f>IF(BB117="","",BB117)</f>
        <v>-</v>
      </c>
      <c r="BA120" s="462"/>
      <c r="BB120" s="463"/>
      <c r="BC120" s="463"/>
      <c r="BD120" s="486"/>
      <c r="BE120" s="186">
        <f>BJ119</f>
        <v>1</v>
      </c>
      <c r="BF120" s="185" t="s">
        <v>87</v>
      </c>
      <c r="BG120" s="185">
        <f>BK119</f>
        <v>2</v>
      </c>
      <c r="BH120" s="184" t="s">
        <v>84</v>
      </c>
      <c r="BI120" s="183"/>
      <c r="BJ120" s="238"/>
      <c r="BK120" s="237"/>
      <c r="BL120" s="238"/>
      <c r="BM120" s="237"/>
      <c r="BN120" s="236"/>
      <c r="BO120" s="237"/>
      <c r="BP120" s="237"/>
      <c r="BQ120" s="236"/>
    </row>
    <row r="121" spans="3:38" ht="12" customHeight="1" thickBot="1">
      <c r="C121" s="125"/>
      <c r="D121" s="110"/>
      <c r="E121" s="1"/>
      <c r="F121" s="36"/>
      <c r="G121" s="1"/>
      <c r="H121" s="1"/>
      <c r="I121" s="1"/>
      <c r="J121" s="36"/>
      <c r="K121" s="1"/>
      <c r="L121" s="1"/>
      <c r="M121" s="1"/>
      <c r="N121" s="36"/>
      <c r="O121" s="1"/>
      <c r="P121" s="1"/>
      <c r="Q121" s="1"/>
      <c r="R121" s="1"/>
      <c r="S121" s="1"/>
      <c r="T121" s="1"/>
      <c r="U121" s="18"/>
      <c r="V121" s="18"/>
      <c r="W121" s="18"/>
      <c r="X121" s="18"/>
      <c r="Y121" s="9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</row>
    <row r="122" spans="3:38" ht="12" customHeight="1">
      <c r="C122" s="377" t="s">
        <v>111</v>
      </c>
      <c r="D122" s="378"/>
      <c r="E122" s="441" t="str">
        <f>C124</f>
        <v>齋藤　祐作</v>
      </c>
      <c r="F122" s="442"/>
      <c r="G122" s="442"/>
      <c r="H122" s="443"/>
      <c r="I122" s="444" t="str">
        <f>C127</f>
        <v>真鍋　勝行</v>
      </c>
      <c r="J122" s="442"/>
      <c r="K122" s="442"/>
      <c r="L122" s="443"/>
      <c r="M122" s="444" t="str">
        <f>C130</f>
        <v>岡田　裕</v>
      </c>
      <c r="N122" s="442"/>
      <c r="O122" s="442"/>
      <c r="P122" s="443"/>
      <c r="Q122" s="444" t="str">
        <f>C133</f>
        <v>曾我部　雅勝</v>
      </c>
      <c r="R122" s="442"/>
      <c r="S122" s="442"/>
      <c r="T122" s="538"/>
      <c r="U122" s="416" t="s">
        <v>78</v>
      </c>
      <c r="V122" s="417"/>
      <c r="W122" s="417"/>
      <c r="X122" s="418"/>
      <c r="Y122" s="183"/>
      <c r="Z122" s="431" t="s">
        <v>80</v>
      </c>
      <c r="AA122" s="433"/>
      <c r="AB122" s="431" t="s">
        <v>81</v>
      </c>
      <c r="AC122" s="432"/>
      <c r="AD122" s="433"/>
      <c r="AE122" s="405" t="s">
        <v>82</v>
      </c>
      <c r="AF122" s="406"/>
      <c r="AG122" s="407"/>
      <c r="AH122" s="21"/>
      <c r="AI122" s="21"/>
      <c r="AJ122" s="21"/>
      <c r="AK122" s="21"/>
      <c r="AL122" s="21"/>
    </row>
    <row r="123" spans="3:38" ht="12" customHeight="1" thickBot="1">
      <c r="C123" s="379"/>
      <c r="D123" s="380"/>
      <c r="E123" s="409" t="str">
        <f>C125</f>
        <v>齋藤　正樹</v>
      </c>
      <c r="F123" s="410"/>
      <c r="G123" s="410"/>
      <c r="H123" s="411"/>
      <c r="I123" s="412" t="str">
        <f>C128</f>
        <v>柚山　治</v>
      </c>
      <c r="J123" s="410"/>
      <c r="K123" s="410"/>
      <c r="L123" s="411"/>
      <c r="M123" s="412" t="str">
        <f>C131</f>
        <v>樋口　信二</v>
      </c>
      <c r="N123" s="410"/>
      <c r="O123" s="410"/>
      <c r="P123" s="411"/>
      <c r="Q123" s="412" t="str">
        <f>C134</f>
        <v>高橋　頼良</v>
      </c>
      <c r="R123" s="410"/>
      <c r="S123" s="410"/>
      <c r="T123" s="552"/>
      <c r="U123" s="413" t="s">
        <v>79</v>
      </c>
      <c r="V123" s="414"/>
      <c r="W123" s="414"/>
      <c r="X123" s="415"/>
      <c r="Y123" s="183"/>
      <c r="Z123" s="232" t="s">
        <v>83</v>
      </c>
      <c r="AA123" s="231" t="s">
        <v>84</v>
      </c>
      <c r="AB123" s="232" t="s">
        <v>40</v>
      </c>
      <c r="AC123" s="231" t="s">
        <v>85</v>
      </c>
      <c r="AD123" s="230" t="s">
        <v>86</v>
      </c>
      <c r="AE123" s="231" t="s">
        <v>40</v>
      </c>
      <c r="AF123" s="231" t="s">
        <v>85</v>
      </c>
      <c r="AG123" s="230" t="s">
        <v>86</v>
      </c>
      <c r="AH123" s="21"/>
      <c r="AI123" s="21"/>
      <c r="AJ123" s="21"/>
      <c r="AK123" s="21"/>
      <c r="AL123" s="21"/>
    </row>
    <row r="124" spans="3:38" ht="12" customHeight="1">
      <c r="C124" s="113" t="s">
        <v>187</v>
      </c>
      <c r="D124" s="112" t="s">
        <v>158</v>
      </c>
      <c r="E124" s="513"/>
      <c r="F124" s="514"/>
      <c r="G124" s="514"/>
      <c r="H124" s="515"/>
      <c r="I124" s="190">
        <v>22</v>
      </c>
      <c r="J124" s="209" t="str">
        <f>IF(I124="","","-")</f>
        <v>-</v>
      </c>
      <c r="K124" s="216">
        <v>20</v>
      </c>
      <c r="L124" s="502" t="str">
        <f>IF(I124&lt;&gt;"",IF(I124&gt;K124,IF(I125&gt;K125,"○",IF(I126&gt;K126,"○","×")),IF(I125&gt;K125,IF(I126&gt;K126,"○","×"),"×")),"")</f>
        <v>○</v>
      </c>
      <c r="M124" s="190">
        <v>21</v>
      </c>
      <c r="N124" s="229" t="str">
        <f aca="true" t="shared" si="30" ref="N124:N129">IF(M124="","","-")</f>
        <v>-</v>
      </c>
      <c r="O124" s="228">
        <v>12</v>
      </c>
      <c r="P124" s="502" t="str">
        <f>IF(M124&lt;&gt;"",IF(M124&gt;O124,IF(M125&gt;O125,"○",IF(M126&gt;O126,"○","×")),IF(M125&gt;O125,IF(M126&gt;O126,"○","×"),"×")),"")</f>
        <v>○</v>
      </c>
      <c r="Q124" s="249">
        <v>24</v>
      </c>
      <c r="R124" s="229" t="str">
        <f aca="true" t="shared" si="31" ref="R124:R132">IF(Q124="","","-")</f>
        <v>-</v>
      </c>
      <c r="S124" s="216">
        <v>22</v>
      </c>
      <c r="T124" s="465" t="str">
        <f>IF(Q124&lt;&gt;"",IF(Q124&gt;S124,IF(Q125&gt;S125,"○",IF(Q126&gt;S126,"○","×")),IF(Q125&gt;S125,IF(Q126&gt;S126,"○","×"),"×")),"")</f>
        <v>○</v>
      </c>
      <c r="U124" s="528" t="s">
        <v>110</v>
      </c>
      <c r="V124" s="529"/>
      <c r="W124" s="529"/>
      <c r="X124" s="530"/>
      <c r="Y124" s="183"/>
      <c r="Z124" s="244"/>
      <c r="AA124" s="240"/>
      <c r="AB124" s="234"/>
      <c r="AC124" s="233"/>
      <c r="AD124" s="247"/>
      <c r="AE124" s="240"/>
      <c r="AF124" s="240"/>
      <c r="AG124" s="239"/>
      <c r="AH124" s="21"/>
      <c r="AI124" s="21"/>
      <c r="AJ124" s="21"/>
      <c r="AK124" s="21"/>
      <c r="AL124" s="21"/>
    </row>
    <row r="125" spans="3:38" ht="12" customHeight="1">
      <c r="C125" s="105" t="s">
        <v>189</v>
      </c>
      <c r="D125" s="111" t="s">
        <v>133</v>
      </c>
      <c r="E125" s="516"/>
      <c r="F125" s="460"/>
      <c r="G125" s="460"/>
      <c r="H125" s="461"/>
      <c r="I125" s="190">
        <v>21</v>
      </c>
      <c r="J125" s="209" t="str">
        <f>IF(I125="","","-")</f>
        <v>-</v>
      </c>
      <c r="K125" s="227">
        <v>16</v>
      </c>
      <c r="L125" s="503"/>
      <c r="M125" s="190">
        <v>21</v>
      </c>
      <c r="N125" s="209" t="str">
        <f t="shared" si="30"/>
        <v>-</v>
      </c>
      <c r="O125" s="216">
        <v>11</v>
      </c>
      <c r="P125" s="503"/>
      <c r="Q125" s="190">
        <v>21</v>
      </c>
      <c r="R125" s="209" t="str">
        <f t="shared" si="31"/>
        <v>-</v>
      </c>
      <c r="S125" s="216">
        <v>19</v>
      </c>
      <c r="T125" s="466"/>
      <c r="U125" s="531"/>
      <c r="V125" s="532"/>
      <c r="W125" s="532"/>
      <c r="X125" s="533"/>
      <c r="Y125" s="183"/>
      <c r="Z125" s="244">
        <f>COUNTIF(E124:T126,"○")</f>
        <v>3</v>
      </c>
      <c r="AA125" s="240">
        <f>COUNTIF(E124:T126,"×")</f>
        <v>0</v>
      </c>
      <c r="AB125" s="243">
        <f>(IF((E124&gt;G124),1,0))+(IF((E125&gt;G125),1,0))+(IF((E126&gt;G126),1,0))+(IF((I124&gt;K124),1,0))+(IF((I125&gt;K125),1,0))+(IF((I126&gt;K126),1,0))+(IF((M124&gt;O124),1,0))+(IF((M125&gt;O125),1,0))+(IF((M126&gt;O126),1,0))+(IF((Q124&gt;S124),1,0))+(IF((Q125&gt;S125),1,0))+(IF((Q126&gt;S126),1,0))</f>
        <v>6</v>
      </c>
      <c r="AC125" s="242">
        <f>(IF((E124&lt;G124),1,0))+(IF((E125&lt;G125),1,0))+(IF((E126&lt;G126),1,0))+(IF((I124&lt;K124),1,0))+(IF((I125&lt;K125),1,0))+(IF((I126&lt;K126),1,0))+(IF((M124&lt;O124),1,0))+(IF((M125&lt;O125),1,0))+(IF((M126&lt;O126),1,0))+(IF((Q124&lt;S124),1,0))+(IF((Q125&lt;S125),1,0))+(IF((Q126&lt;S126),1,0))</f>
        <v>0</v>
      </c>
      <c r="AD125" s="241">
        <f>AB125-AC125</f>
        <v>6</v>
      </c>
      <c r="AE125" s="240">
        <f>SUM(E124:E126,I124:I126,M124:M126,Q124:Q126)</f>
        <v>130</v>
      </c>
      <c r="AF125" s="240">
        <f>SUM(G124:G126,K124:K126,O124:O126,S124:S126)</f>
        <v>100</v>
      </c>
      <c r="AG125" s="239">
        <f>AE125-AF125</f>
        <v>30</v>
      </c>
      <c r="AH125" s="21"/>
      <c r="AI125" s="21"/>
      <c r="AJ125" s="21"/>
      <c r="AK125" s="21"/>
      <c r="AL125" s="21"/>
    </row>
    <row r="126" spans="3:38" ht="12" customHeight="1">
      <c r="C126" s="105"/>
      <c r="D126" s="110" t="s">
        <v>20</v>
      </c>
      <c r="E126" s="517"/>
      <c r="F126" s="518"/>
      <c r="G126" s="518"/>
      <c r="H126" s="519"/>
      <c r="I126" s="192"/>
      <c r="J126" s="209">
        <f>IF(I126="","","-")</f>
      </c>
      <c r="K126" s="223"/>
      <c r="L126" s="507"/>
      <c r="M126" s="192"/>
      <c r="N126" s="224">
        <f t="shared" si="30"/>
      </c>
      <c r="O126" s="223"/>
      <c r="P126" s="503"/>
      <c r="Q126" s="192"/>
      <c r="R126" s="224">
        <f t="shared" si="31"/>
      </c>
      <c r="S126" s="223"/>
      <c r="T126" s="466"/>
      <c r="U126" s="189">
        <f>Z125</f>
        <v>3</v>
      </c>
      <c r="V126" s="188" t="s">
        <v>87</v>
      </c>
      <c r="W126" s="188">
        <f>AA125</f>
        <v>0</v>
      </c>
      <c r="X126" s="187" t="s">
        <v>84</v>
      </c>
      <c r="Y126" s="183"/>
      <c r="Z126" s="244"/>
      <c r="AA126" s="240"/>
      <c r="AB126" s="244"/>
      <c r="AC126" s="240"/>
      <c r="AD126" s="239"/>
      <c r="AE126" s="240"/>
      <c r="AF126" s="240"/>
      <c r="AG126" s="239"/>
      <c r="AH126" s="21"/>
      <c r="AI126" s="21"/>
      <c r="AJ126" s="21"/>
      <c r="AK126" s="21"/>
      <c r="AL126" s="21"/>
    </row>
    <row r="127" spans="3:38" ht="12" customHeight="1">
      <c r="C127" s="109" t="s">
        <v>258</v>
      </c>
      <c r="D127" s="106" t="s">
        <v>221</v>
      </c>
      <c r="E127" s="211">
        <f>IF(K124="","",K124)</f>
        <v>20</v>
      </c>
      <c r="F127" s="209" t="str">
        <f aca="true" t="shared" si="32" ref="F127:F135">IF(E127="","","-")</f>
        <v>-</v>
      </c>
      <c r="G127" s="208">
        <f>IF(I124="","",I124)</f>
        <v>22</v>
      </c>
      <c r="H127" s="481" t="str">
        <f>IF(L124="","",IF(L124="○","×",IF(L124="×","○")))</f>
        <v>×</v>
      </c>
      <c r="I127" s="456"/>
      <c r="J127" s="457"/>
      <c r="K127" s="457"/>
      <c r="L127" s="458"/>
      <c r="M127" s="190">
        <v>19</v>
      </c>
      <c r="N127" s="209" t="str">
        <f t="shared" si="30"/>
        <v>-</v>
      </c>
      <c r="O127" s="216">
        <v>21</v>
      </c>
      <c r="P127" s="539" t="str">
        <f>IF(M127&lt;&gt;"",IF(M127&gt;O127,IF(M128&gt;O128,"○",IF(M129&gt;O129,"○","×")),IF(M128&gt;O128,IF(M129&gt;O129,"○","×"),"×")),"")</f>
        <v>×</v>
      </c>
      <c r="Q127" s="190">
        <v>21</v>
      </c>
      <c r="R127" s="209" t="str">
        <f t="shared" si="31"/>
        <v>-</v>
      </c>
      <c r="S127" s="216">
        <v>14</v>
      </c>
      <c r="T127" s="537" t="str">
        <f>IF(Q127&lt;&gt;"",IF(Q127&gt;S127,IF(Q128&gt;S128,"○",IF(Q129&gt;S129,"○","×")),IF(Q128&gt;S128,IF(Q129&gt;S129,"○","×"),"×")),"")</f>
        <v>○</v>
      </c>
      <c r="U127" s="534" t="s">
        <v>109</v>
      </c>
      <c r="V127" s="535"/>
      <c r="W127" s="535"/>
      <c r="X127" s="536"/>
      <c r="Y127" s="183"/>
      <c r="Z127" s="234"/>
      <c r="AA127" s="233"/>
      <c r="AB127" s="234"/>
      <c r="AC127" s="233"/>
      <c r="AD127" s="247"/>
      <c r="AE127" s="233"/>
      <c r="AF127" s="233"/>
      <c r="AG127" s="247"/>
      <c r="AH127" s="21"/>
      <c r="AI127" s="21"/>
      <c r="AJ127" s="21"/>
      <c r="AK127" s="21"/>
      <c r="AL127" s="21"/>
    </row>
    <row r="128" spans="3:38" ht="12" customHeight="1">
      <c r="C128" s="105" t="s">
        <v>254</v>
      </c>
      <c r="D128" s="104" t="s">
        <v>252</v>
      </c>
      <c r="E128" s="211">
        <f>IF(K125="","",K125)</f>
        <v>16</v>
      </c>
      <c r="F128" s="209" t="str">
        <f t="shared" si="32"/>
        <v>-</v>
      </c>
      <c r="G128" s="208">
        <f>IF(I125="","",I125)</f>
        <v>21</v>
      </c>
      <c r="H128" s="482" t="str">
        <f>IF(J125="","",J125)</f>
        <v>-</v>
      </c>
      <c r="I128" s="459"/>
      <c r="J128" s="460"/>
      <c r="K128" s="460"/>
      <c r="L128" s="461"/>
      <c r="M128" s="190">
        <v>12</v>
      </c>
      <c r="N128" s="209" t="str">
        <f t="shared" si="30"/>
        <v>-</v>
      </c>
      <c r="O128" s="216">
        <v>21</v>
      </c>
      <c r="P128" s="503"/>
      <c r="Q128" s="190">
        <v>21</v>
      </c>
      <c r="R128" s="209" t="str">
        <f t="shared" si="31"/>
        <v>-</v>
      </c>
      <c r="S128" s="216">
        <v>17</v>
      </c>
      <c r="T128" s="466"/>
      <c r="U128" s="531"/>
      <c r="V128" s="532"/>
      <c r="W128" s="532"/>
      <c r="X128" s="533"/>
      <c r="Y128" s="183"/>
      <c r="Z128" s="244">
        <f>COUNTIF(E127:T129,"○")</f>
        <v>1</v>
      </c>
      <c r="AA128" s="240">
        <f>COUNTIF(E127:T129,"×")</f>
        <v>2</v>
      </c>
      <c r="AB128" s="243">
        <f>(IF((E127&gt;G127),1,0))+(IF((E128&gt;G128),1,0))+(IF((E129&gt;G129),1,0))+(IF((I127&gt;K127),1,0))+(IF((I128&gt;K128),1,0))+(IF((I129&gt;K129),1,0))+(IF((M127&gt;O127),1,0))+(IF((M128&gt;O128),1,0))+(IF((M129&gt;O129),1,0))+(IF((Q127&gt;S127),1,0))+(IF((Q128&gt;S128),1,0))+(IF((Q129&gt;S129),1,0))</f>
        <v>2</v>
      </c>
      <c r="AC128" s="242">
        <f>(IF((E127&lt;G127),1,0))+(IF((E128&lt;G128),1,0))+(IF((E129&lt;G129),1,0))+(IF((I127&lt;K127),1,0))+(IF((I128&lt;K128),1,0))+(IF((I129&lt;K129),1,0))+(IF((M127&lt;O127),1,0))+(IF((M128&lt;O128),1,0))+(IF((M129&lt;O129),1,0))+(IF((Q127&lt;S127),1,0))+(IF((Q128&lt;S128),1,0))+(IF((Q129&lt;S129),1,0))</f>
        <v>4</v>
      </c>
      <c r="AD128" s="241">
        <f>AB128-AC128</f>
        <v>-2</v>
      </c>
      <c r="AE128" s="240">
        <f>SUM(E127:E129,I127:I129,M127:M129,Q127:Q129)</f>
        <v>109</v>
      </c>
      <c r="AF128" s="240">
        <f>SUM(G127:G129,K127:K129,O127:O129,S127:S129)</f>
        <v>116</v>
      </c>
      <c r="AG128" s="239">
        <f>AE128-AF128</f>
        <v>-7</v>
      </c>
      <c r="AH128" s="21"/>
      <c r="AI128" s="21"/>
      <c r="AJ128" s="21"/>
      <c r="AK128" s="21"/>
      <c r="AL128" s="21"/>
    </row>
    <row r="129" spans="3:38" ht="12" customHeight="1">
      <c r="C129" s="108"/>
      <c r="D129" s="107" t="s">
        <v>18</v>
      </c>
      <c r="E129" s="226">
        <f>IF(K126="","",K126)</f>
      </c>
      <c r="F129" s="209">
        <f t="shared" si="32"/>
      </c>
      <c r="G129" s="225">
        <f>IF(I126="","",I126)</f>
      </c>
      <c r="H129" s="504">
        <f>IF(J126="","",J126)</f>
      </c>
      <c r="I129" s="520"/>
      <c r="J129" s="518"/>
      <c r="K129" s="518"/>
      <c r="L129" s="519"/>
      <c r="M129" s="192"/>
      <c r="N129" s="209">
        <f t="shared" si="30"/>
      </c>
      <c r="O129" s="223"/>
      <c r="P129" s="507"/>
      <c r="Q129" s="192"/>
      <c r="R129" s="224">
        <f t="shared" si="31"/>
      </c>
      <c r="S129" s="223"/>
      <c r="T129" s="506"/>
      <c r="U129" s="189">
        <f>Z128</f>
        <v>1</v>
      </c>
      <c r="V129" s="188" t="s">
        <v>87</v>
      </c>
      <c r="W129" s="188">
        <f>AA128</f>
        <v>2</v>
      </c>
      <c r="X129" s="187" t="s">
        <v>84</v>
      </c>
      <c r="Y129" s="183"/>
      <c r="Z129" s="238"/>
      <c r="AA129" s="237"/>
      <c r="AB129" s="238"/>
      <c r="AC129" s="237"/>
      <c r="AD129" s="236"/>
      <c r="AE129" s="237"/>
      <c r="AF129" s="237"/>
      <c r="AG129" s="236"/>
      <c r="AH129" s="21"/>
      <c r="AI129" s="21"/>
      <c r="AJ129" s="21"/>
      <c r="AK129" s="21"/>
      <c r="AL129" s="21"/>
    </row>
    <row r="130" spans="3:38" ht="12" customHeight="1">
      <c r="C130" s="109" t="s">
        <v>179</v>
      </c>
      <c r="D130" s="106" t="s">
        <v>170</v>
      </c>
      <c r="E130" s="211">
        <f>IF(O124="","",O124)</f>
        <v>12</v>
      </c>
      <c r="F130" s="213" t="str">
        <f t="shared" si="32"/>
        <v>-</v>
      </c>
      <c r="G130" s="208">
        <f>IF(M124="","",M124)</f>
        <v>21</v>
      </c>
      <c r="H130" s="481" t="str">
        <f>IF(P124="","",IF(P124="○","×",IF(P124="×","○")))</f>
        <v>×</v>
      </c>
      <c r="I130" s="210">
        <f>IF(O127="","",O127)</f>
        <v>21</v>
      </c>
      <c r="J130" s="209" t="str">
        <f aca="true" t="shared" si="33" ref="J130:J135">IF(I130="","","-")</f>
        <v>-</v>
      </c>
      <c r="K130" s="208">
        <f>IF(M127="","",M127)</f>
        <v>19</v>
      </c>
      <c r="L130" s="481" t="str">
        <f>IF(P127="","",IF(P127="○","×",IF(P127="×","○")))</f>
        <v>○</v>
      </c>
      <c r="M130" s="456"/>
      <c r="N130" s="457"/>
      <c r="O130" s="457"/>
      <c r="P130" s="458"/>
      <c r="Q130" s="190">
        <v>21</v>
      </c>
      <c r="R130" s="209" t="str">
        <f t="shared" si="31"/>
        <v>-</v>
      </c>
      <c r="S130" s="216">
        <v>14</v>
      </c>
      <c r="T130" s="466" t="str">
        <f>IF(Q130&lt;&gt;"",IF(Q130&gt;S130,IF(Q131&gt;S131,"○",IF(Q132&gt;S132,"○","×")),IF(Q131&gt;S131,IF(Q132&gt;S132,"○","×"),"×")),"")</f>
        <v>×</v>
      </c>
      <c r="U130" s="534" t="s">
        <v>106</v>
      </c>
      <c r="V130" s="535"/>
      <c r="W130" s="535"/>
      <c r="X130" s="536"/>
      <c r="Y130" s="183"/>
      <c r="Z130" s="244"/>
      <c r="AA130" s="240"/>
      <c r="AB130" s="244"/>
      <c r="AC130" s="240"/>
      <c r="AD130" s="239"/>
      <c r="AE130" s="240"/>
      <c r="AF130" s="240"/>
      <c r="AG130" s="239"/>
      <c r="AH130" s="21"/>
      <c r="AI130" s="21"/>
      <c r="AJ130" s="21"/>
      <c r="AK130" s="21"/>
      <c r="AL130" s="21"/>
    </row>
    <row r="131" spans="3:38" ht="12" customHeight="1">
      <c r="C131" s="105" t="s">
        <v>182</v>
      </c>
      <c r="D131" s="104" t="s">
        <v>183</v>
      </c>
      <c r="E131" s="211">
        <f>IF(O125="","",O125)</f>
        <v>11</v>
      </c>
      <c r="F131" s="209" t="str">
        <f t="shared" si="32"/>
        <v>-</v>
      </c>
      <c r="G131" s="208">
        <f>IF(M125="","",M125)</f>
        <v>21</v>
      </c>
      <c r="H131" s="482">
        <f>IF(J128="","",J128)</f>
      </c>
      <c r="I131" s="210">
        <f>IF(O128="","",O128)</f>
        <v>21</v>
      </c>
      <c r="J131" s="209" t="str">
        <f t="shared" si="33"/>
        <v>-</v>
      </c>
      <c r="K131" s="208">
        <f>IF(M128="","",M128)</f>
        <v>12</v>
      </c>
      <c r="L131" s="482" t="str">
        <f>IF(N128="","",N128)</f>
        <v>-</v>
      </c>
      <c r="M131" s="459"/>
      <c r="N131" s="460"/>
      <c r="O131" s="460"/>
      <c r="P131" s="461"/>
      <c r="Q131" s="190">
        <v>6</v>
      </c>
      <c r="R131" s="209" t="str">
        <f t="shared" si="31"/>
        <v>-</v>
      </c>
      <c r="S131" s="216">
        <v>21</v>
      </c>
      <c r="T131" s="466"/>
      <c r="U131" s="531"/>
      <c r="V131" s="532"/>
      <c r="W131" s="532"/>
      <c r="X131" s="533"/>
      <c r="Y131" s="183"/>
      <c r="Z131" s="244">
        <f>COUNTIF(E130:T132,"○")</f>
        <v>1</v>
      </c>
      <c r="AA131" s="240">
        <f>COUNTIF(E130:T132,"×")</f>
        <v>2</v>
      </c>
      <c r="AB131" s="243">
        <f>(IF((E130&gt;G130),1,0))+(IF((E131&gt;G131),1,0))+(IF((E132&gt;G132),1,0))+(IF((I130&gt;K130),1,0))+(IF((I131&gt;K131),1,0))+(IF((I132&gt;K132),1,0))+(IF((M130&gt;O130),1,0))+(IF((M131&gt;O131),1,0))+(IF((M132&gt;O132),1,0))+(IF((Q130&gt;S130),1,0))+(IF((Q131&gt;S131),1,0))+(IF((Q132&gt;S132),1,0))</f>
        <v>3</v>
      </c>
      <c r="AC131" s="242">
        <f>(IF((E130&lt;G130),1,0))+(IF((E131&lt;G131),1,0))+(IF((E132&lt;G132),1,0))+(IF((I130&lt;K130),1,0))+(IF((I131&lt;K131),1,0))+(IF((I132&lt;K132),1,0))+(IF((M130&lt;O130),1,0))+(IF((M131&lt;O131),1,0))+(IF((M132&lt;O132),1,0))+(IF((Q130&lt;S130),1,0))+(IF((Q131&lt;S131),1,0))+(IF((Q132&lt;S132),1,0))</f>
        <v>4</v>
      </c>
      <c r="AD131" s="241">
        <f>AB131-AC131</f>
        <v>-1</v>
      </c>
      <c r="AE131" s="240">
        <f>SUM(E130:E132,I130:I132,M130:M132,Q130:Q132)</f>
        <v>111</v>
      </c>
      <c r="AF131" s="240">
        <f>SUM(G130:G132,K130:K132,O130:O132,S130:S132)</f>
        <v>129</v>
      </c>
      <c r="AG131" s="239">
        <f>AE131-AF131</f>
        <v>-18</v>
      </c>
      <c r="AH131" s="21"/>
      <c r="AI131" s="21"/>
      <c r="AJ131" s="21"/>
      <c r="AK131" s="21"/>
      <c r="AL131" s="21"/>
    </row>
    <row r="132" spans="3:38" ht="12" customHeight="1">
      <c r="C132" s="108"/>
      <c r="D132" s="107" t="s">
        <v>21</v>
      </c>
      <c r="E132" s="226">
        <f>IF(O126="","",O126)</f>
      </c>
      <c r="F132" s="224">
        <f t="shared" si="32"/>
      </c>
      <c r="G132" s="225">
        <f>IF(M126="","",M126)</f>
      </c>
      <c r="H132" s="504">
        <f>IF(J129="","",J129)</f>
      </c>
      <c r="I132" s="248">
        <f>IF(O129="","",O129)</f>
      </c>
      <c r="J132" s="209">
        <f t="shared" si="33"/>
      </c>
      <c r="K132" s="225">
        <f>IF(M129="","",M129)</f>
      </c>
      <c r="L132" s="504">
        <f>IF(N129="","",N129)</f>
      </c>
      <c r="M132" s="520"/>
      <c r="N132" s="518"/>
      <c r="O132" s="518"/>
      <c r="P132" s="519"/>
      <c r="Q132" s="192">
        <v>19</v>
      </c>
      <c r="R132" s="209" t="str">
        <f t="shared" si="31"/>
        <v>-</v>
      </c>
      <c r="S132" s="223">
        <v>21</v>
      </c>
      <c r="T132" s="506"/>
      <c r="U132" s="189">
        <f>Z131</f>
        <v>1</v>
      </c>
      <c r="V132" s="188" t="s">
        <v>87</v>
      </c>
      <c r="W132" s="188">
        <f>AA131</f>
        <v>2</v>
      </c>
      <c r="X132" s="187" t="s">
        <v>84</v>
      </c>
      <c r="Y132" s="183"/>
      <c r="Z132" s="244"/>
      <c r="AA132" s="240"/>
      <c r="AB132" s="244"/>
      <c r="AC132" s="240"/>
      <c r="AD132" s="239"/>
      <c r="AE132" s="240"/>
      <c r="AF132" s="240"/>
      <c r="AG132" s="239"/>
      <c r="AH132" s="21"/>
      <c r="AI132" s="21"/>
      <c r="AJ132" s="21"/>
      <c r="AK132" s="21"/>
      <c r="AL132" s="21"/>
    </row>
    <row r="133" spans="3:38" ht="12" customHeight="1">
      <c r="C133" s="105" t="s">
        <v>48</v>
      </c>
      <c r="D133" s="106" t="s">
        <v>17</v>
      </c>
      <c r="E133" s="211">
        <f>IF(S124="","",S124)</f>
        <v>22</v>
      </c>
      <c r="F133" s="209" t="str">
        <f t="shared" si="32"/>
        <v>-</v>
      </c>
      <c r="G133" s="208">
        <f>IF(Q124="","",Q124)</f>
        <v>24</v>
      </c>
      <c r="H133" s="481" t="str">
        <f>IF(T124="","",IF(T124="○","×",IF(T124="×","○")))</f>
        <v>×</v>
      </c>
      <c r="I133" s="210">
        <f>IF(S127="","",S127)</f>
        <v>14</v>
      </c>
      <c r="J133" s="213" t="str">
        <f t="shared" si="33"/>
        <v>-</v>
      </c>
      <c r="K133" s="208">
        <f>IF(Q127="","",Q127)</f>
        <v>21</v>
      </c>
      <c r="L133" s="481" t="str">
        <f>IF(T127="","",IF(T127="○","×",IF(T127="×","○")))</f>
        <v>×</v>
      </c>
      <c r="M133" s="214">
        <f>IF(S130="","",S130)</f>
        <v>14</v>
      </c>
      <c r="N133" s="209" t="str">
        <f>IF(M133="","","-")</f>
        <v>-</v>
      </c>
      <c r="O133" s="212">
        <f>IF(Q130="","",Q130)</f>
        <v>21</v>
      </c>
      <c r="P133" s="481" t="str">
        <f>IF(T130="","",IF(T130="○","×",IF(T130="×","○")))</f>
        <v>○</v>
      </c>
      <c r="Q133" s="456"/>
      <c r="R133" s="457"/>
      <c r="S133" s="457"/>
      <c r="T133" s="484"/>
      <c r="U133" s="534" t="s">
        <v>107</v>
      </c>
      <c r="V133" s="535"/>
      <c r="W133" s="535"/>
      <c r="X133" s="536"/>
      <c r="Y133" s="183"/>
      <c r="Z133" s="234"/>
      <c r="AA133" s="233"/>
      <c r="AB133" s="234"/>
      <c r="AC133" s="233"/>
      <c r="AD133" s="247"/>
      <c r="AE133" s="233"/>
      <c r="AF133" s="233"/>
      <c r="AG133" s="247"/>
      <c r="AH133" s="21"/>
      <c r="AI133" s="21"/>
      <c r="AJ133" s="21"/>
      <c r="AK133" s="21"/>
      <c r="AL133" s="21"/>
    </row>
    <row r="134" spans="3:38" ht="12" customHeight="1">
      <c r="C134" s="105" t="s">
        <v>71</v>
      </c>
      <c r="D134" s="104" t="s">
        <v>17</v>
      </c>
      <c r="E134" s="211">
        <f>IF(S125="","",S125)</f>
        <v>19</v>
      </c>
      <c r="F134" s="209" t="str">
        <f t="shared" si="32"/>
        <v>-</v>
      </c>
      <c r="G134" s="208">
        <f>IF(Q125="","",Q125)</f>
        <v>21</v>
      </c>
      <c r="H134" s="482" t="str">
        <f>IF(J131="","",J131)</f>
        <v>-</v>
      </c>
      <c r="I134" s="210">
        <f>IF(S128="","",S128)</f>
        <v>17</v>
      </c>
      <c r="J134" s="209" t="str">
        <f t="shared" si="33"/>
        <v>-</v>
      </c>
      <c r="K134" s="208">
        <f>IF(Q128="","",Q128)</f>
        <v>21</v>
      </c>
      <c r="L134" s="482">
        <f>IF(N131="","",N131)</f>
      </c>
      <c r="M134" s="210">
        <f>IF(S131="","",S131)</f>
        <v>21</v>
      </c>
      <c r="N134" s="209" t="str">
        <f>IF(M134="","","-")</f>
        <v>-</v>
      </c>
      <c r="O134" s="208">
        <f>IF(Q131="","",Q131)</f>
        <v>6</v>
      </c>
      <c r="P134" s="482" t="str">
        <f>IF(R131="","",R131)</f>
        <v>-</v>
      </c>
      <c r="Q134" s="459"/>
      <c r="R134" s="460"/>
      <c r="S134" s="460"/>
      <c r="T134" s="485"/>
      <c r="U134" s="531"/>
      <c r="V134" s="532"/>
      <c r="W134" s="532"/>
      <c r="X134" s="533"/>
      <c r="Y134" s="183"/>
      <c r="Z134" s="244">
        <f>COUNTIF(E133:T135,"○")</f>
        <v>1</v>
      </c>
      <c r="AA134" s="240">
        <f>COUNTIF(E133:T135,"×")</f>
        <v>2</v>
      </c>
      <c r="AB134" s="243">
        <f>(IF((E133&gt;G133),1,0))+(IF((E134&gt;G134),1,0))+(IF((E135&gt;G135),1,0))+(IF((I133&gt;K133),1,0))+(IF((I134&gt;K134),1,0))+(IF((I135&gt;K135),1,0))+(IF((M133&gt;O133),1,0))+(IF((M134&gt;O134),1,0))+(IF((M135&gt;O135),1,0))+(IF((Q133&gt;S133),1,0))+(IF((Q134&gt;S134),1,0))+(IF((Q135&gt;S135),1,0))</f>
        <v>2</v>
      </c>
      <c r="AC134" s="242">
        <f>(IF((E133&lt;G133),1,0))+(IF((E134&lt;G134),1,0))+(IF((E135&lt;G135),1,0))+(IF((I133&lt;K133),1,0))+(IF((I134&lt;K134),1,0))+(IF((I135&lt;K135),1,0))+(IF((M133&lt;O133),1,0))+(IF((M134&lt;O134),1,0))+(IF((M135&lt;O135),1,0))+(IF((Q133&lt;S133),1,0))+(IF((Q134&lt;S134),1,0))+(IF((Q135&lt;S135),1,0))</f>
        <v>5</v>
      </c>
      <c r="AD134" s="241">
        <f>AB134-AC134</f>
        <v>-3</v>
      </c>
      <c r="AE134" s="240">
        <f>SUM(E133:E135,I133:I135,M133:M135,Q133:Q135)</f>
        <v>128</v>
      </c>
      <c r="AF134" s="240">
        <f>SUM(G133:G135,K133:K135,O133:O135,S133:S135)</f>
        <v>133</v>
      </c>
      <c r="AG134" s="239">
        <f>AE134-AF134</f>
        <v>-5</v>
      </c>
      <c r="AH134" s="21"/>
      <c r="AI134" s="21"/>
      <c r="AJ134" s="21"/>
      <c r="AK134" s="21"/>
      <c r="AL134" s="21"/>
    </row>
    <row r="135" spans="3:38" ht="12" customHeight="1" thickBot="1">
      <c r="C135" s="103"/>
      <c r="D135" s="102" t="s">
        <v>18</v>
      </c>
      <c r="E135" s="201">
        <f>IF(S126="","",S126)</f>
      </c>
      <c r="F135" s="199">
        <f t="shared" si="32"/>
      </c>
      <c r="G135" s="198">
        <f>IF(Q126="","",Q126)</f>
      </c>
      <c r="H135" s="483">
        <f>IF(J132="","",J132)</f>
      </c>
      <c r="I135" s="200">
        <f>IF(S129="","",S129)</f>
      </c>
      <c r="J135" s="199">
        <f t="shared" si="33"/>
      </c>
      <c r="K135" s="198">
        <f>IF(Q129="","",Q129)</f>
      </c>
      <c r="L135" s="483">
        <f>IF(N132="","",N132)</f>
      </c>
      <c r="M135" s="200">
        <f>IF(S132="","",S132)</f>
        <v>21</v>
      </c>
      <c r="N135" s="199" t="str">
        <f>IF(M135="","","-")</f>
        <v>-</v>
      </c>
      <c r="O135" s="198">
        <f>IF(Q132="","",Q132)</f>
        <v>19</v>
      </c>
      <c r="P135" s="483" t="str">
        <f>IF(R132="","",R132)</f>
        <v>-</v>
      </c>
      <c r="Q135" s="462"/>
      <c r="R135" s="463"/>
      <c r="S135" s="463"/>
      <c r="T135" s="486"/>
      <c r="U135" s="186">
        <f>Z134</f>
        <v>1</v>
      </c>
      <c r="V135" s="185" t="s">
        <v>87</v>
      </c>
      <c r="W135" s="185">
        <f>AA134</f>
        <v>2</v>
      </c>
      <c r="X135" s="184" t="s">
        <v>84</v>
      </c>
      <c r="Y135" s="183"/>
      <c r="Z135" s="238"/>
      <c r="AA135" s="237"/>
      <c r="AB135" s="238"/>
      <c r="AC135" s="237"/>
      <c r="AD135" s="236"/>
      <c r="AE135" s="237"/>
      <c r="AF135" s="237"/>
      <c r="AG135" s="236"/>
      <c r="AH135" s="21"/>
      <c r="AI135" s="21"/>
      <c r="AJ135" s="21"/>
      <c r="AK135" s="21"/>
      <c r="AL135" s="21"/>
    </row>
    <row r="136" spans="3:38" ht="12" customHeight="1">
      <c r="C136" s="125"/>
      <c r="D136" s="110"/>
      <c r="E136" s="1"/>
      <c r="F136" s="36"/>
      <c r="G136" s="1"/>
      <c r="H136" s="1"/>
      <c r="I136" s="1"/>
      <c r="J136" s="36"/>
      <c r="K136" s="1"/>
      <c r="L136" s="1"/>
      <c r="M136" s="1"/>
      <c r="N136" s="36"/>
      <c r="O136" s="1"/>
      <c r="P136" s="1"/>
      <c r="Q136" s="1"/>
      <c r="R136" s="1"/>
      <c r="S136" s="1"/>
      <c r="T136" s="1"/>
      <c r="U136" s="18"/>
      <c r="V136" s="18"/>
      <c r="W136" s="18"/>
      <c r="X136" s="18"/>
      <c r="Y136" s="9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</row>
    <row r="137" spans="1:83" ht="12" customHeight="1" thickBot="1">
      <c r="A137" s="138"/>
      <c r="B137" s="138"/>
      <c r="C137" s="263"/>
      <c r="D137" s="264"/>
      <c r="E137" s="265"/>
      <c r="F137" s="266"/>
      <c r="G137" s="265"/>
      <c r="H137" s="265"/>
      <c r="I137" s="265"/>
      <c r="J137" s="266"/>
      <c r="K137" s="265"/>
      <c r="L137" s="265"/>
      <c r="M137" s="265"/>
      <c r="N137" s="266"/>
      <c r="O137" s="265"/>
      <c r="P137" s="265"/>
      <c r="Q137" s="265"/>
      <c r="R137" s="265"/>
      <c r="S137" s="265"/>
      <c r="T137" s="265"/>
      <c r="U137" s="267"/>
      <c r="V137" s="267"/>
      <c r="W137" s="267"/>
      <c r="X137" s="267"/>
      <c r="Y137" s="268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</row>
    <row r="138" spans="3:38" ht="12" customHeight="1">
      <c r="C138" s="125"/>
      <c r="D138" s="110"/>
      <c r="E138" s="1"/>
      <c r="F138" s="36"/>
      <c r="G138" s="1"/>
      <c r="H138" s="1"/>
      <c r="I138" s="1"/>
      <c r="J138" s="36"/>
      <c r="K138" s="1"/>
      <c r="L138" s="1"/>
      <c r="M138" s="1"/>
      <c r="N138" s="36"/>
      <c r="O138" s="1"/>
      <c r="P138" s="1"/>
      <c r="Q138" s="1"/>
      <c r="R138" s="1"/>
      <c r="S138" s="1"/>
      <c r="T138" s="1"/>
      <c r="U138" s="18"/>
      <c r="V138" s="18"/>
      <c r="W138" s="18"/>
      <c r="X138" s="18"/>
      <c r="Y138" s="9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</row>
    <row r="139" spans="3:60" ht="15" customHeight="1" thickBot="1">
      <c r="C139" s="285" t="s">
        <v>246</v>
      </c>
      <c r="D139" s="286" t="s">
        <v>245</v>
      </c>
      <c r="E139" s="403" t="s">
        <v>32</v>
      </c>
      <c r="F139" s="403"/>
      <c r="G139" s="403"/>
      <c r="H139" s="404"/>
      <c r="I139" s="180"/>
      <c r="J139" s="93"/>
      <c r="K139" s="93"/>
      <c r="L139" s="93"/>
      <c r="M139" s="93"/>
      <c r="N139" s="93"/>
      <c r="O139" s="93"/>
      <c r="P139" s="374" t="s">
        <v>12</v>
      </c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4"/>
      <c r="AJ139" s="374"/>
      <c r="AK139" s="374"/>
      <c r="AL139" s="374"/>
      <c r="AM139" s="374"/>
      <c r="AN139" s="374"/>
      <c r="AO139" s="374"/>
      <c r="AP139" s="374"/>
      <c r="AQ139" s="374"/>
      <c r="AR139" s="374"/>
      <c r="AS139" s="374"/>
      <c r="AT139" s="374"/>
      <c r="AU139" s="374"/>
      <c r="AV139" s="374"/>
      <c r="AW139" s="374"/>
      <c r="AX139" s="374"/>
      <c r="AY139" s="374"/>
      <c r="AZ139" s="374"/>
      <c r="BA139" s="374"/>
      <c r="BB139" s="374"/>
      <c r="BC139" s="374"/>
      <c r="BD139" s="374"/>
      <c r="BE139" s="374"/>
      <c r="BF139" s="374"/>
      <c r="BG139" s="374"/>
      <c r="BH139" s="374"/>
    </row>
    <row r="140" spans="3:60" ht="15" customHeight="1" thickBot="1" thickTop="1">
      <c r="C140" s="287" t="s">
        <v>248</v>
      </c>
      <c r="D140" s="288" t="s">
        <v>350</v>
      </c>
      <c r="E140" s="399"/>
      <c r="F140" s="399"/>
      <c r="G140" s="399"/>
      <c r="H140" s="400"/>
      <c r="I140" s="309">
        <v>21</v>
      </c>
      <c r="J140" s="310">
        <v>21</v>
      </c>
      <c r="K140" s="311"/>
      <c r="L140" s="153"/>
      <c r="M140" s="153"/>
      <c r="N140" s="94"/>
      <c r="O140" s="93"/>
      <c r="P140" s="374"/>
      <c r="Q140" s="374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  <c r="AC140" s="374"/>
      <c r="AD140" s="374"/>
      <c r="AE140" s="374"/>
      <c r="AF140" s="374"/>
      <c r="AG140" s="374"/>
      <c r="AH140" s="374"/>
      <c r="AI140" s="374"/>
      <c r="AJ140" s="374"/>
      <c r="AK140" s="374"/>
      <c r="AL140" s="374"/>
      <c r="AM140" s="374"/>
      <c r="AN140" s="374"/>
      <c r="AO140" s="374"/>
      <c r="AP140" s="374"/>
      <c r="AQ140" s="374"/>
      <c r="AR140" s="374"/>
      <c r="AS140" s="374"/>
      <c r="AT140" s="374"/>
      <c r="AU140" s="374"/>
      <c r="AV140" s="374"/>
      <c r="AW140" s="374"/>
      <c r="AX140" s="374"/>
      <c r="AY140" s="374"/>
      <c r="AZ140" s="374"/>
      <c r="BA140" s="374"/>
      <c r="BB140" s="374"/>
      <c r="BC140" s="374"/>
      <c r="BD140" s="374"/>
      <c r="BE140" s="374"/>
      <c r="BF140" s="374"/>
      <c r="BG140" s="374"/>
      <c r="BH140" s="374"/>
    </row>
    <row r="141" spans="3:60" ht="15" customHeight="1" thickTop="1">
      <c r="C141" s="289" t="s">
        <v>330</v>
      </c>
      <c r="D141" s="290" t="s">
        <v>218</v>
      </c>
      <c r="E141" s="396" t="s">
        <v>35</v>
      </c>
      <c r="F141" s="396"/>
      <c r="G141" s="396"/>
      <c r="H141" s="397"/>
      <c r="I141" s="260">
        <v>13</v>
      </c>
      <c r="J141" s="152">
        <v>17</v>
      </c>
      <c r="K141" s="156"/>
      <c r="L141" s="315">
        <v>21</v>
      </c>
      <c r="M141" s="315">
        <v>21</v>
      </c>
      <c r="N141" s="345"/>
      <c r="O141" s="153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  <c r="AY141" s="374"/>
      <c r="AZ141" s="374"/>
      <c r="BA141" s="374"/>
      <c r="BB141" s="374"/>
      <c r="BC141" s="374"/>
      <c r="BD141" s="374"/>
      <c r="BE141" s="374"/>
      <c r="BF141" s="374"/>
      <c r="BG141" s="374"/>
      <c r="BH141" s="374"/>
    </row>
    <row r="142" spans="3:40" ht="15" customHeight="1" thickBot="1">
      <c r="C142" s="287" t="s">
        <v>331</v>
      </c>
      <c r="D142" s="288" t="s">
        <v>218</v>
      </c>
      <c r="E142" s="399"/>
      <c r="F142" s="399"/>
      <c r="G142" s="399"/>
      <c r="H142" s="400"/>
      <c r="I142" s="181"/>
      <c r="J142" s="153"/>
      <c r="K142" s="98"/>
      <c r="L142" s="98"/>
      <c r="M142" s="98"/>
      <c r="N142" s="346"/>
      <c r="O142" s="313"/>
      <c r="AB142" s="74"/>
      <c r="AC142" s="72"/>
      <c r="AD142" s="72"/>
      <c r="AE142" s="72"/>
      <c r="AF142" s="72"/>
      <c r="AN142" s="262" t="s">
        <v>30</v>
      </c>
    </row>
    <row r="143" spans="3:32" ht="15" customHeight="1" thickBot="1" thickTop="1">
      <c r="C143" s="289" t="s">
        <v>348</v>
      </c>
      <c r="D143" s="291" t="s">
        <v>117</v>
      </c>
      <c r="E143" s="392" t="s">
        <v>36</v>
      </c>
      <c r="F143" s="393"/>
      <c r="G143" s="393"/>
      <c r="H143" s="394"/>
      <c r="I143" s="181"/>
      <c r="J143" s="153"/>
      <c r="K143" s="98"/>
      <c r="L143" s="98"/>
      <c r="M143" s="157"/>
      <c r="N143" s="98"/>
      <c r="O143" s="98"/>
      <c r="P143" s="354"/>
      <c r="Q143" s="100"/>
      <c r="R143" s="100"/>
      <c r="S143" s="100"/>
      <c r="T143" s="100"/>
      <c r="Z143" s="72"/>
      <c r="AA143" s="72"/>
      <c r="AB143" s="72"/>
      <c r="AC143" s="72"/>
      <c r="AD143" s="72"/>
      <c r="AE143" s="72"/>
      <c r="AF143" s="72"/>
    </row>
    <row r="144" spans="3:38" ht="15" customHeight="1" thickBot="1" thickTop="1">
      <c r="C144" s="287" t="s">
        <v>347</v>
      </c>
      <c r="D144" s="292" t="s">
        <v>117</v>
      </c>
      <c r="E144" s="392"/>
      <c r="F144" s="393"/>
      <c r="G144" s="393"/>
      <c r="H144" s="394"/>
      <c r="I144" s="309">
        <v>21</v>
      </c>
      <c r="J144" s="310">
        <v>21</v>
      </c>
      <c r="K144" s="311"/>
      <c r="L144" s="319">
        <v>16</v>
      </c>
      <c r="M144" s="320">
        <v>16</v>
      </c>
      <c r="N144" s="153"/>
      <c r="O144" s="153"/>
      <c r="P144" s="354"/>
      <c r="Q144" s="100"/>
      <c r="R144" s="100"/>
      <c r="S144" s="100"/>
      <c r="T144" s="100"/>
      <c r="Z144" s="72"/>
      <c r="AA144" s="72"/>
      <c r="AB144" s="72"/>
      <c r="AC144" s="72"/>
      <c r="AD144" s="72"/>
      <c r="AE144" s="72"/>
      <c r="AF144" s="72"/>
      <c r="AG144" s="76"/>
      <c r="AH144" s="76"/>
      <c r="AI144" s="76"/>
      <c r="AJ144" s="76"/>
      <c r="AK144" s="76"/>
      <c r="AL144" s="76"/>
    </row>
    <row r="145" spans="3:38" ht="15" customHeight="1" thickTop="1">
      <c r="C145" s="289" t="s">
        <v>76</v>
      </c>
      <c r="D145" s="291" t="s">
        <v>353</v>
      </c>
      <c r="E145" s="395" t="s">
        <v>38</v>
      </c>
      <c r="F145" s="396"/>
      <c r="G145" s="396"/>
      <c r="H145" s="397"/>
      <c r="I145" s="260">
        <v>15</v>
      </c>
      <c r="J145" s="152">
        <v>14</v>
      </c>
      <c r="K145" s="156"/>
      <c r="L145" s="153"/>
      <c r="M145" s="153"/>
      <c r="N145" s="153"/>
      <c r="O145" s="153"/>
      <c r="P145" s="342"/>
      <c r="Q145" s="93"/>
      <c r="R145" s="93"/>
      <c r="S145" s="93"/>
      <c r="T145" s="100"/>
      <c r="U145" s="99" t="s">
        <v>102</v>
      </c>
      <c r="Z145" s="72"/>
      <c r="AA145" s="72"/>
      <c r="AB145" s="72"/>
      <c r="AC145" s="72"/>
      <c r="AD145" s="72"/>
      <c r="AE145" s="72"/>
      <c r="AF145" s="72"/>
      <c r="AG145" s="76"/>
      <c r="AH145" s="76"/>
      <c r="AI145" s="76"/>
      <c r="AJ145" s="76"/>
      <c r="AK145" s="76"/>
      <c r="AL145" s="76"/>
    </row>
    <row r="146" spans="3:38" ht="15" customHeight="1" thickBot="1">
      <c r="C146" s="287" t="s">
        <v>77</v>
      </c>
      <c r="D146" s="292" t="s">
        <v>114</v>
      </c>
      <c r="E146" s="398"/>
      <c r="F146" s="399"/>
      <c r="G146" s="399"/>
      <c r="H146" s="400"/>
      <c r="I146" s="180"/>
      <c r="J146" s="93"/>
      <c r="K146" s="93"/>
      <c r="L146" s="93"/>
      <c r="M146" s="93"/>
      <c r="N146" s="93"/>
      <c r="O146" s="93"/>
      <c r="P146" s="343">
        <v>21</v>
      </c>
      <c r="Q146" s="355">
        <v>21</v>
      </c>
      <c r="R146" s="355"/>
      <c r="S146" s="355"/>
      <c r="T146" s="356"/>
      <c r="U146" s="445" t="s">
        <v>246</v>
      </c>
      <c r="V146" s="446"/>
      <c r="W146" s="446"/>
      <c r="X146" s="446"/>
      <c r="Y146" s="446"/>
      <c r="Z146" s="446"/>
      <c r="AA146" s="446"/>
      <c r="AB146" s="446"/>
      <c r="AC146" s="446" t="s">
        <v>245</v>
      </c>
      <c r="AD146" s="446"/>
      <c r="AE146" s="446"/>
      <c r="AF146" s="446"/>
      <c r="AG146" s="446"/>
      <c r="AH146" s="446"/>
      <c r="AI146" s="446"/>
      <c r="AJ146" s="446"/>
      <c r="AK146" s="446"/>
      <c r="AL146" s="451"/>
    </row>
    <row r="147" spans="3:38" ht="15" customHeight="1" thickTop="1">
      <c r="C147" s="289" t="s">
        <v>194</v>
      </c>
      <c r="D147" s="290" t="s">
        <v>158</v>
      </c>
      <c r="E147" s="396" t="s">
        <v>33</v>
      </c>
      <c r="F147" s="396"/>
      <c r="G147" s="396"/>
      <c r="H147" s="397"/>
      <c r="I147" s="260"/>
      <c r="J147" s="160"/>
      <c r="K147" s="270"/>
      <c r="L147" s="161"/>
      <c r="M147" s="161"/>
      <c r="N147" s="161"/>
      <c r="O147" s="162"/>
      <c r="P147" s="93">
        <v>8</v>
      </c>
      <c r="Q147" s="93">
        <v>17</v>
      </c>
      <c r="R147" s="164"/>
      <c r="S147" s="164"/>
      <c r="T147" s="100"/>
      <c r="U147" s="449" t="s">
        <v>248</v>
      </c>
      <c r="V147" s="450"/>
      <c r="W147" s="450"/>
      <c r="X147" s="450"/>
      <c r="Y147" s="450"/>
      <c r="Z147" s="450"/>
      <c r="AA147" s="450"/>
      <c r="AB147" s="450"/>
      <c r="AC147" s="452" t="s">
        <v>350</v>
      </c>
      <c r="AD147" s="452"/>
      <c r="AE147" s="452"/>
      <c r="AF147" s="452"/>
      <c r="AG147" s="452"/>
      <c r="AH147" s="452"/>
      <c r="AI147" s="452"/>
      <c r="AJ147" s="452"/>
      <c r="AK147" s="452"/>
      <c r="AL147" s="453"/>
    </row>
    <row r="148" spans="3:39" ht="15" customHeight="1" thickBot="1">
      <c r="C148" s="287" t="s">
        <v>197</v>
      </c>
      <c r="D148" s="288" t="s">
        <v>158</v>
      </c>
      <c r="E148" s="399"/>
      <c r="F148" s="399"/>
      <c r="G148" s="399"/>
      <c r="H148" s="400"/>
      <c r="I148" s="98">
        <v>12</v>
      </c>
      <c r="J148" s="98">
        <v>18</v>
      </c>
      <c r="K148" s="155"/>
      <c r="L148" s="317"/>
      <c r="M148" s="153"/>
      <c r="N148" s="93"/>
      <c r="O148" s="126"/>
      <c r="P148" s="93"/>
      <c r="Q148" s="93"/>
      <c r="R148" s="164"/>
      <c r="S148" s="164"/>
      <c r="U148" s="454" t="s">
        <v>101</v>
      </c>
      <c r="V148" s="454"/>
      <c r="W148" s="454"/>
      <c r="X148" s="454"/>
      <c r="Y148" s="454"/>
      <c r="Z148" s="454"/>
      <c r="AA148" s="454"/>
      <c r="AB148" s="454"/>
      <c r="AC148" s="454"/>
      <c r="AD148" s="454"/>
      <c r="AE148" s="454"/>
      <c r="AF148" s="454"/>
      <c r="AG148" s="454"/>
      <c r="AH148" s="454"/>
      <c r="AI148" s="454"/>
      <c r="AJ148" s="454"/>
      <c r="AK148" s="454"/>
      <c r="AL148" s="454"/>
      <c r="AM148" s="100"/>
    </row>
    <row r="149" spans="3:38" ht="15" customHeight="1" thickBot="1" thickTop="1">
      <c r="C149" s="289" t="s">
        <v>191</v>
      </c>
      <c r="D149" s="290" t="s">
        <v>158</v>
      </c>
      <c r="E149" s="396" t="s">
        <v>34</v>
      </c>
      <c r="F149" s="396"/>
      <c r="G149" s="396"/>
      <c r="H149" s="397"/>
      <c r="I149" s="312">
        <v>21</v>
      </c>
      <c r="J149" s="313">
        <v>21</v>
      </c>
      <c r="K149" s="314"/>
      <c r="L149" s="315">
        <v>21</v>
      </c>
      <c r="M149" s="315">
        <v>21</v>
      </c>
      <c r="N149" s="342"/>
      <c r="O149" s="126"/>
      <c r="P149" s="93"/>
      <c r="Q149" s="93"/>
      <c r="R149" s="94"/>
      <c r="S149" s="94"/>
      <c r="T149" s="93"/>
      <c r="U149" s="445" t="s">
        <v>191</v>
      </c>
      <c r="V149" s="446"/>
      <c r="W149" s="446"/>
      <c r="X149" s="446"/>
      <c r="Y149" s="446"/>
      <c r="Z149" s="446"/>
      <c r="AA149" s="446"/>
      <c r="AB149" s="446"/>
      <c r="AC149" s="662" t="s">
        <v>158</v>
      </c>
      <c r="AD149" s="662"/>
      <c r="AE149" s="662"/>
      <c r="AF149" s="662"/>
      <c r="AG149" s="662"/>
      <c r="AH149" s="662"/>
      <c r="AI149" s="662"/>
      <c r="AJ149" s="662"/>
      <c r="AK149" s="662"/>
      <c r="AL149" s="663"/>
    </row>
    <row r="150" spans="3:38" ht="15" customHeight="1" thickBot="1" thickTop="1">
      <c r="C150" s="287" t="s">
        <v>193</v>
      </c>
      <c r="D150" s="288" t="s">
        <v>158</v>
      </c>
      <c r="E150" s="399"/>
      <c r="F150" s="399"/>
      <c r="G150" s="399"/>
      <c r="H150" s="400"/>
      <c r="I150" s="93"/>
      <c r="J150" s="93"/>
      <c r="K150" s="93"/>
      <c r="L150" s="93"/>
      <c r="M150" s="93"/>
      <c r="N150" s="343"/>
      <c r="O150" s="344"/>
      <c r="P150" s="93"/>
      <c r="Q150" s="93"/>
      <c r="R150" s="94"/>
      <c r="S150" s="94"/>
      <c r="T150" s="93"/>
      <c r="U150" s="449" t="s">
        <v>193</v>
      </c>
      <c r="V150" s="450"/>
      <c r="W150" s="450"/>
      <c r="X150" s="450"/>
      <c r="Y150" s="450"/>
      <c r="Z150" s="450"/>
      <c r="AA150" s="450"/>
      <c r="AB150" s="450"/>
      <c r="AC150" s="450" t="s">
        <v>158</v>
      </c>
      <c r="AD150" s="450"/>
      <c r="AE150" s="450"/>
      <c r="AF150" s="450"/>
      <c r="AG150" s="450"/>
      <c r="AH150" s="450"/>
      <c r="AI150" s="450"/>
      <c r="AJ150" s="450"/>
      <c r="AK150" s="450"/>
      <c r="AL150" s="664"/>
    </row>
    <row r="151" spans="3:38" ht="15" customHeight="1" thickBot="1" thickTop="1">
      <c r="C151" s="289" t="s">
        <v>237</v>
      </c>
      <c r="D151" s="290" t="s">
        <v>221</v>
      </c>
      <c r="E151" s="393" t="s">
        <v>37</v>
      </c>
      <c r="F151" s="393"/>
      <c r="G151" s="393"/>
      <c r="H151" s="394"/>
      <c r="I151" s="180"/>
      <c r="J151" s="93"/>
      <c r="K151" s="93"/>
      <c r="L151" s="93"/>
      <c r="M151" s="126"/>
      <c r="N151" s="93"/>
      <c r="O151" s="93"/>
      <c r="P151" s="93"/>
      <c r="Q151" s="93"/>
      <c r="R151" s="94"/>
      <c r="S151" s="94"/>
      <c r="T151" s="93"/>
      <c r="U151" s="455"/>
      <c r="V151" s="455"/>
      <c r="W151" s="455"/>
      <c r="X151" s="455"/>
      <c r="Y151" s="455"/>
      <c r="Z151" s="455"/>
      <c r="AA151" s="455"/>
      <c r="AB151" s="553"/>
      <c r="AC151" s="553"/>
      <c r="AD151" s="553"/>
      <c r="AE151" s="553"/>
      <c r="AF151" s="553"/>
      <c r="AG151" s="553"/>
      <c r="AH151" s="553"/>
      <c r="AI151" s="553"/>
      <c r="AJ151" s="553"/>
      <c r="AK151" s="553"/>
      <c r="AL151" s="553"/>
    </row>
    <row r="152" spans="3:38" ht="15" customHeight="1" thickBot="1" thickTop="1">
      <c r="C152" s="287" t="s">
        <v>238</v>
      </c>
      <c r="D152" s="288" t="s">
        <v>221</v>
      </c>
      <c r="E152" s="510"/>
      <c r="F152" s="510"/>
      <c r="G152" s="510"/>
      <c r="H152" s="511"/>
      <c r="I152" s="309">
        <v>20</v>
      </c>
      <c r="J152" s="310">
        <v>21</v>
      </c>
      <c r="K152" s="311">
        <v>21</v>
      </c>
      <c r="L152" s="319">
        <v>14</v>
      </c>
      <c r="M152" s="320">
        <v>12</v>
      </c>
      <c r="N152" s="94"/>
      <c r="O152" s="93"/>
      <c r="P152" s="93"/>
      <c r="Q152" s="93"/>
      <c r="R152" s="94"/>
      <c r="S152" s="94"/>
      <c r="T152" s="93"/>
      <c r="U152" s="454"/>
      <c r="V152" s="454"/>
      <c r="W152" s="454"/>
      <c r="X152" s="454"/>
      <c r="Y152" s="454"/>
      <c r="Z152" s="454"/>
      <c r="AA152" s="454"/>
      <c r="AB152" s="454"/>
      <c r="AC152" s="454"/>
      <c r="AD152" s="454"/>
      <c r="AE152" s="454"/>
      <c r="AF152" s="454"/>
      <c r="AG152" s="454"/>
      <c r="AH152" s="454"/>
      <c r="AI152" s="454"/>
      <c r="AJ152" s="454"/>
      <c r="AK152" s="454"/>
      <c r="AL152" s="454"/>
    </row>
    <row r="153" spans="3:38" ht="15" customHeight="1" thickTop="1">
      <c r="C153" s="289" t="s">
        <v>338</v>
      </c>
      <c r="D153" s="290" t="s">
        <v>117</v>
      </c>
      <c r="E153" s="393" t="s">
        <v>14</v>
      </c>
      <c r="F153" s="393"/>
      <c r="G153" s="393"/>
      <c r="H153" s="394"/>
      <c r="I153" s="260">
        <v>22</v>
      </c>
      <c r="J153" s="152">
        <v>15</v>
      </c>
      <c r="K153" s="156">
        <v>17</v>
      </c>
      <c r="L153" s="153"/>
      <c r="M153" s="153"/>
      <c r="N153" s="153"/>
      <c r="O153" s="153"/>
      <c r="P153" s="153"/>
      <c r="Q153" s="153"/>
      <c r="R153" s="94"/>
      <c r="S153" s="94"/>
      <c r="T153" s="93"/>
      <c r="U153" s="455"/>
      <c r="V153" s="455"/>
      <c r="W153" s="455"/>
      <c r="X153" s="455"/>
      <c r="Y153" s="455"/>
      <c r="Z153" s="455"/>
      <c r="AA153" s="455"/>
      <c r="AB153" s="554"/>
      <c r="AC153" s="554"/>
      <c r="AD153" s="554"/>
      <c r="AE153" s="554"/>
      <c r="AF153" s="554"/>
      <c r="AG153" s="554"/>
      <c r="AH153" s="554"/>
      <c r="AI153" s="554"/>
      <c r="AJ153" s="554"/>
      <c r="AK153" s="554"/>
      <c r="AL153" s="554"/>
    </row>
    <row r="154" spans="3:38" ht="15" customHeight="1" thickBot="1">
      <c r="C154" s="287" t="s">
        <v>341</v>
      </c>
      <c r="D154" s="288" t="s">
        <v>117</v>
      </c>
      <c r="E154" s="512"/>
      <c r="F154" s="512"/>
      <c r="G154" s="512"/>
      <c r="H154" s="512"/>
      <c r="I154" s="181"/>
      <c r="J154" s="153"/>
      <c r="K154" s="98"/>
      <c r="L154" s="98"/>
      <c r="M154" s="98"/>
      <c r="N154" s="98"/>
      <c r="O154" s="98"/>
      <c r="P154" s="98"/>
      <c r="Q154" s="98"/>
      <c r="R154" s="93"/>
      <c r="S154" s="93"/>
      <c r="T154" s="93"/>
      <c r="U154" s="455"/>
      <c r="V154" s="455"/>
      <c r="W154" s="455"/>
      <c r="X154" s="455"/>
      <c r="Y154" s="455"/>
      <c r="Z154" s="455"/>
      <c r="AA154" s="455"/>
      <c r="AB154" s="554"/>
      <c r="AC154" s="554"/>
      <c r="AD154" s="554"/>
      <c r="AE154" s="554"/>
      <c r="AF154" s="554"/>
      <c r="AG154" s="554"/>
      <c r="AH154" s="554"/>
      <c r="AI154" s="554"/>
      <c r="AJ154" s="554"/>
      <c r="AK154" s="554"/>
      <c r="AL154" s="554"/>
    </row>
    <row r="155" spans="3:65" ht="15.75" customHeight="1" thickBot="1" thickTop="1">
      <c r="C155" s="74"/>
      <c r="D155" s="78"/>
      <c r="E155" s="78"/>
      <c r="F155" s="78"/>
      <c r="G155" s="78"/>
      <c r="H155" s="78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6"/>
      <c r="T155" s="76"/>
      <c r="U155" s="76"/>
      <c r="V155" s="76"/>
      <c r="W155" s="76"/>
      <c r="X155" s="75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</row>
    <row r="156" spans="3:69" ht="12" customHeight="1">
      <c r="C156" s="377" t="s">
        <v>100</v>
      </c>
      <c r="D156" s="378"/>
      <c r="E156" s="441" t="str">
        <f>C158</f>
        <v>山田　麟</v>
      </c>
      <c r="F156" s="442"/>
      <c r="G156" s="442"/>
      <c r="H156" s="443"/>
      <c r="I156" s="444" t="str">
        <f>C161</f>
        <v>水野　貴晃</v>
      </c>
      <c r="J156" s="442"/>
      <c r="K156" s="442"/>
      <c r="L156" s="443"/>
      <c r="M156" s="444" t="str">
        <f>C164</f>
        <v>白川　宏範</v>
      </c>
      <c r="N156" s="442"/>
      <c r="O156" s="442"/>
      <c r="P156" s="443"/>
      <c r="Q156" s="444" t="str">
        <f>C167</f>
        <v>脇　一希</v>
      </c>
      <c r="R156" s="442"/>
      <c r="S156" s="442"/>
      <c r="T156" s="538"/>
      <c r="U156" s="416" t="s">
        <v>78</v>
      </c>
      <c r="V156" s="417"/>
      <c r="W156" s="417"/>
      <c r="X156" s="418"/>
      <c r="Y156" s="183"/>
      <c r="Z156" s="431" t="s">
        <v>80</v>
      </c>
      <c r="AA156" s="433"/>
      <c r="AB156" s="431" t="s">
        <v>81</v>
      </c>
      <c r="AC156" s="432"/>
      <c r="AD156" s="433"/>
      <c r="AE156" s="405" t="s">
        <v>82</v>
      </c>
      <c r="AF156" s="406"/>
      <c r="AG156" s="407"/>
      <c r="AH156" s="21"/>
      <c r="AI156" s="21"/>
      <c r="AJ156" s="21"/>
      <c r="AK156" s="21"/>
      <c r="AL156" s="21"/>
      <c r="AM156" s="377" t="s">
        <v>99</v>
      </c>
      <c r="AN156" s="378"/>
      <c r="AO156" s="441" t="str">
        <f>AM158</f>
        <v>大西　悠翔</v>
      </c>
      <c r="AP156" s="442"/>
      <c r="AQ156" s="442"/>
      <c r="AR156" s="443"/>
      <c r="AS156" s="444" t="str">
        <f>AM161</f>
        <v>松木　孝仁</v>
      </c>
      <c r="AT156" s="442"/>
      <c r="AU156" s="442"/>
      <c r="AV156" s="443"/>
      <c r="AW156" s="444" t="str">
        <f>AM164</f>
        <v>石川　輝真</v>
      </c>
      <c r="AX156" s="442"/>
      <c r="AY156" s="442"/>
      <c r="AZ156" s="443"/>
      <c r="BA156" s="444" t="str">
        <f>AM167</f>
        <v>内田　大登</v>
      </c>
      <c r="BB156" s="442"/>
      <c r="BC156" s="442"/>
      <c r="BD156" s="538"/>
      <c r="BE156" s="416" t="s">
        <v>78</v>
      </c>
      <c r="BF156" s="417"/>
      <c r="BG156" s="417"/>
      <c r="BH156" s="418"/>
      <c r="BI156" s="183"/>
      <c r="BJ156" s="431" t="s">
        <v>80</v>
      </c>
      <c r="BK156" s="433"/>
      <c r="BL156" s="431" t="s">
        <v>81</v>
      </c>
      <c r="BM156" s="432"/>
      <c r="BN156" s="433"/>
      <c r="BO156" s="405" t="s">
        <v>82</v>
      </c>
      <c r="BP156" s="406"/>
      <c r="BQ156" s="407"/>
    </row>
    <row r="157" spans="3:69" ht="12" customHeight="1" thickBot="1">
      <c r="C157" s="379"/>
      <c r="D157" s="380"/>
      <c r="E157" s="409" t="str">
        <f>C159</f>
        <v>山田　和博</v>
      </c>
      <c r="F157" s="410"/>
      <c r="G157" s="410"/>
      <c r="H157" s="411"/>
      <c r="I157" s="412" t="str">
        <f>C162</f>
        <v>稲葉　新</v>
      </c>
      <c r="J157" s="410"/>
      <c r="K157" s="410"/>
      <c r="L157" s="411"/>
      <c r="M157" s="412" t="str">
        <f>C165</f>
        <v>安藤　達也</v>
      </c>
      <c r="N157" s="410"/>
      <c r="O157" s="410"/>
      <c r="P157" s="411"/>
      <c r="Q157" s="412" t="str">
        <f>C168</f>
        <v>徳増　瑞希</v>
      </c>
      <c r="R157" s="410"/>
      <c r="S157" s="410"/>
      <c r="T157" s="552"/>
      <c r="U157" s="413" t="s">
        <v>79</v>
      </c>
      <c r="V157" s="414"/>
      <c r="W157" s="414"/>
      <c r="X157" s="415"/>
      <c r="Y157" s="183"/>
      <c r="Z157" s="232" t="s">
        <v>83</v>
      </c>
      <c r="AA157" s="231" t="s">
        <v>84</v>
      </c>
      <c r="AB157" s="232" t="s">
        <v>40</v>
      </c>
      <c r="AC157" s="231" t="s">
        <v>85</v>
      </c>
      <c r="AD157" s="230" t="s">
        <v>86</v>
      </c>
      <c r="AE157" s="231" t="s">
        <v>40</v>
      </c>
      <c r="AF157" s="231" t="s">
        <v>85</v>
      </c>
      <c r="AG157" s="230" t="s">
        <v>86</v>
      </c>
      <c r="AH157" s="21"/>
      <c r="AI157" s="21"/>
      <c r="AJ157" s="21"/>
      <c r="AK157" s="21"/>
      <c r="AL157" s="21"/>
      <c r="AM157" s="379"/>
      <c r="AN157" s="380"/>
      <c r="AO157" s="409" t="str">
        <f>AM159</f>
        <v>長原　凪沙</v>
      </c>
      <c r="AP157" s="410"/>
      <c r="AQ157" s="410"/>
      <c r="AR157" s="411"/>
      <c r="AS157" s="412" t="str">
        <f>AM162</f>
        <v>山口　勲</v>
      </c>
      <c r="AT157" s="410"/>
      <c r="AU157" s="410"/>
      <c r="AV157" s="411"/>
      <c r="AW157" s="412" t="str">
        <f>AM165</f>
        <v>鎌倉　秀行</v>
      </c>
      <c r="AX157" s="410"/>
      <c r="AY157" s="410"/>
      <c r="AZ157" s="411"/>
      <c r="BA157" s="412" t="str">
        <f>AM168</f>
        <v>中橋　亮介</v>
      </c>
      <c r="BB157" s="410"/>
      <c r="BC157" s="410"/>
      <c r="BD157" s="552"/>
      <c r="BE157" s="413" t="s">
        <v>79</v>
      </c>
      <c r="BF157" s="414"/>
      <c r="BG157" s="414"/>
      <c r="BH157" s="415"/>
      <c r="BI157" s="183"/>
      <c r="BJ157" s="232" t="s">
        <v>83</v>
      </c>
      <c r="BK157" s="231" t="s">
        <v>84</v>
      </c>
      <c r="BL157" s="232" t="s">
        <v>40</v>
      </c>
      <c r="BM157" s="231" t="s">
        <v>85</v>
      </c>
      <c r="BN157" s="230" t="s">
        <v>86</v>
      </c>
      <c r="BO157" s="231" t="s">
        <v>40</v>
      </c>
      <c r="BP157" s="231" t="s">
        <v>85</v>
      </c>
      <c r="BQ157" s="230" t="s">
        <v>86</v>
      </c>
    </row>
    <row r="158" spans="3:69" ht="12" customHeight="1">
      <c r="C158" s="113" t="s">
        <v>246</v>
      </c>
      <c r="D158" s="112" t="s">
        <v>245</v>
      </c>
      <c r="E158" s="513"/>
      <c r="F158" s="514"/>
      <c r="G158" s="514"/>
      <c r="H158" s="515"/>
      <c r="I158" s="190">
        <v>21</v>
      </c>
      <c r="J158" s="209" t="str">
        <f>IF(I158="","","-")</f>
        <v>-</v>
      </c>
      <c r="K158" s="216">
        <v>12</v>
      </c>
      <c r="L158" s="502" t="str">
        <f>IF(I158&lt;&gt;"",IF(I158&gt;K158,IF(I159&gt;K159,"○",IF(I160&gt;K160,"○","×")),IF(I159&gt;K159,IF(I160&gt;K160,"○","×"),"×")),"")</f>
        <v>○</v>
      </c>
      <c r="M158" s="190">
        <v>21</v>
      </c>
      <c r="N158" s="229" t="str">
        <f aca="true" t="shared" si="34" ref="N158:N163">IF(M158="","","-")</f>
        <v>-</v>
      </c>
      <c r="O158" s="228">
        <v>15</v>
      </c>
      <c r="P158" s="502" t="str">
        <f>IF(M158&lt;&gt;"",IF(M158&gt;O158,IF(M159&gt;O159,"○",IF(M160&gt;O160,"○","×")),IF(M159&gt;O159,IF(M160&gt;O160,"○","×"),"×")),"")</f>
        <v>○</v>
      </c>
      <c r="Q158" s="249">
        <v>21</v>
      </c>
      <c r="R158" s="229" t="str">
        <f aca="true" t="shared" si="35" ref="R158:R166">IF(Q158="","","-")</f>
        <v>-</v>
      </c>
      <c r="S158" s="216">
        <v>9</v>
      </c>
      <c r="T158" s="465" t="str">
        <f>IF(Q158&lt;&gt;"",IF(Q158&gt;S158,IF(Q159&gt;S159,"○",IF(Q160&gt;S160,"○","×")),IF(Q159&gt;S159,IF(Q160&gt;S160,"○","×"),"×")),"")</f>
        <v>○</v>
      </c>
      <c r="U158" s="528" t="s">
        <v>50</v>
      </c>
      <c r="V158" s="529"/>
      <c r="W158" s="529"/>
      <c r="X158" s="530"/>
      <c r="Y158" s="183"/>
      <c r="Z158" s="244"/>
      <c r="AA158" s="240"/>
      <c r="AB158" s="234"/>
      <c r="AC158" s="233"/>
      <c r="AD158" s="247"/>
      <c r="AE158" s="240"/>
      <c r="AF158" s="240"/>
      <c r="AG158" s="239"/>
      <c r="AH158" s="21"/>
      <c r="AI158" s="21"/>
      <c r="AJ158" s="21"/>
      <c r="AK158" s="21"/>
      <c r="AL158" s="21"/>
      <c r="AM158" s="113" t="s">
        <v>220</v>
      </c>
      <c r="AN158" s="112" t="s">
        <v>221</v>
      </c>
      <c r="AO158" s="513"/>
      <c r="AP158" s="514"/>
      <c r="AQ158" s="514"/>
      <c r="AR158" s="515"/>
      <c r="AS158" s="190">
        <v>6</v>
      </c>
      <c r="AT158" s="209" t="str">
        <f>IF(AS158="","","-")</f>
        <v>-</v>
      </c>
      <c r="AU158" s="216">
        <v>21</v>
      </c>
      <c r="AV158" s="502" t="str">
        <f>IF(AS158&lt;&gt;"",IF(AS158&gt;AU158,IF(AS159&gt;AU159,"○",IF(AS160&gt;AU160,"○","×")),IF(AS159&gt;AU159,IF(AS160&gt;AU160,"○","×"),"×")),"")</f>
        <v>×</v>
      </c>
      <c r="AW158" s="190">
        <v>19</v>
      </c>
      <c r="AX158" s="229" t="str">
        <f aca="true" t="shared" si="36" ref="AX158:AX163">IF(AW158="","","-")</f>
        <v>-</v>
      </c>
      <c r="AY158" s="228">
        <v>21</v>
      </c>
      <c r="AZ158" s="502" t="str">
        <f>IF(AW158&lt;&gt;"",IF(AW158&gt;AY158,IF(AW159&gt;AY159,"○",IF(AW160&gt;AY160,"○","×")),IF(AW159&gt;AY159,IF(AW160&gt;AY160,"○","×"),"×")),"")</f>
        <v>×</v>
      </c>
      <c r="BA158" s="249">
        <v>19</v>
      </c>
      <c r="BB158" s="229" t="str">
        <f aca="true" t="shared" si="37" ref="BB158:BB166">IF(BA158="","","-")</f>
        <v>-</v>
      </c>
      <c r="BC158" s="216">
        <v>21</v>
      </c>
      <c r="BD158" s="465" t="str">
        <f>IF(BA158&lt;&gt;"",IF(BA158&gt;BC158,IF(BA159&gt;BC159,"○",IF(BA160&gt;BC160,"○","×")),IF(BA159&gt;BC159,IF(BA160&gt;BC160,"○","×"),"×")),"")</f>
        <v>×</v>
      </c>
      <c r="BE158" s="528" t="s">
        <v>53</v>
      </c>
      <c r="BF158" s="529"/>
      <c r="BG158" s="529"/>
      <c r="BH158" s="530"/>
      <c r="BI158" s="183"/>
      <c r="BJ158" s="244"/>
      <c r="BK158" s="240"/>
      <c r="BL158" s="234"/>
      <c r="BM158" s="233"/>
      <c r="BN158" s="247"/>
      <c r="BO158" s="240"/>
      <c r="BP158" s="240"/>
      <c r="BQ158" s="239"/>
    </row>
    <row r="159" spans="3:69" ht="12" customHeight="1">
      <c r="C159" s="105" t="s">
        <v>248</v>
      </c>
      <c r="D159" s="111" t="s">
        <v>350</v>
      </c>
      <c r="E159" s="516"/>
      <c r="F159" s="460"/>
      <c r="G159" s="460"/>
      <c r="H159" s="461"/>
      <c r="I159" s="190">
        <v>21</v>
      </c>
      <c r="J159" s="209" t="str">
        <f>IF(I159="","","-")</f>
        <v>-</v>
      </c>
      <c r="K159" s="227">
        <v>17</v>
      </c>
      <c r="L159" s="503"/>
      <c r="M159" s="190">
        <v>21</v>
      </c>
      <c r="N159" s="209" t="str">
        <f t="shared" si="34"/>
        <v>-</v>
      </c>
      <c r="O159" s="216">
        <v>10</v>
      </c>
      <c r="P159" s="503"/>
      <c r="Q159" s="190">
        <v>18</v>
      </c>
      <c r="R159" s="209" t="str">
        <f t="shared" si="35"/>
        <v>-</v>
      </c>
      <c r="S159" s="216">
        <v>21</v>
      </c>
      <c r="T159" s="466"/>
      <c r="U159" s="531"/>
      <c r="V159" s="532"/>
      <c r="W159" s="532"/>
      <c r="X159" s="533"/>
      <c r="Y159" s="183"/>
      <c r="Z159" s="244">
        <f>COUNTIF(E158:T160,"○")</f>
        <v>3</v>
      </c>
      <c r="AA159" s="240">
        <f>COUNTIF(E158:T160,"×")</f>
        <v>0</v>
      </c>
      <c r="AB159" s="243">
        <f>(IF((E158&gt;G158),1,0))+(IF((E159&gt;G159),1,0))+(IF((E160&gt;G160),1,0))+(IF((I158&gt;K158),1,0))+(IF((I159&gt;K159),1,0))+(IF((I160&gt;K160),1,0))+(IF((M158&gt;O158),1,0))+(IF((M159&gt;O159),1,0))+(IF((M160&gt;O160),1,0))+(IF((Q158&gt;S158),1,0))+(IF((Q159&gt;S159),1,0))+(IF((Q160&gt;S160),1,0))</f>
        <v>6</v>
      </c>
      <c r="AC159" s="242">
        <f>(IF((E158&lt;G158),1,0))+(IF((E159&lt;G159),1,0))+(IF((E160&lt;G160),1,0))+(IF((I158&lt;K158),1,0))+(IF((I159&lt;K159),1,0))+(IF((I160&lt;K160),1,0))+(IF((M158&lt;O158),1,0))+(IF((M159&lt;O159),1,0))+(IF((M160&lt;O160),1,0))+(IF((Q158&lt;S158),1,0))+(IF((Q159&lt;S159),1,0))+(IF((Q160&lt;S160),1,0))</f>
        <v>1</v>
      </c>
      <c r="AD159" s="241">
        <f>AB159-AC159</f>
        <v>5</v>
      </c>
      <c r="AE159" s="240">
        <f>SUM(E158:E160,I158:I160,M158:M160,Q158:Q160)</f>
        <v>144</v>
      </c>
      <c r="AF159" s="240">
        <f>SUM(G158:G160,K158:K160,O158:O160,S158:S160)</f>
        <v>96</v>
      </c>
      <c r="AG159" s="239">
        <f>AE159-AF159</f>
        <v>48</v>
      </c>
      <c r="AH159" s="21"/>
      <c r="AI159" s="21"/>
      <c r="AJ159" s="21"/>
      <c r="AK159" s="21"/>
      <c r="AL159" s="21"/>
      <c r="AM159" s="105" t="s">
        <v>224</v>
      </c>
      <c r="AN159" s="111" t="s">
        <v>225</v>
      </c>
      <c r="AO159" s="516"/>
      <c r="AP159" s="460"/>
      <c r="AQ159" s="460"/>
      <c r="AR159" s="461"/>
      <c r="AS159" s="190">
        <v>12</v>
      </c>
      <c r="AT159" s="209" t="str">
        <f>IF(AS159="","","-")</f>
        <v>-</v>
      </c>
      <c r="AU159" s="227">
        <v>21</v>
      </c>
      <c r="AV159" s="503"/>
      <c r="AW159" s="190">
        <v>3</v>
      </c>
      <c r="AX159" s="209" t="str">
        <f t="shared" si="36"/>
        <v>-</v>
      </c>
      <c r="AY159" s="216">
        <v>21</v>
      </c>
      <c r="AZ159" s="503"/>
      <c r="BA159" s="190">
        <v>14</v>
      </c>
      <c r="BB159" s="209" t="str">
        <f t="shared" si="37"/>
        <v>-</v>
      </c>
      <c r="BC159" s="216">
        <v>21</v>
      </c>
      <c r="BD159" s="466"/>
      <c r="BE159" s="531"/>
      <c r="BF159" s="532"/>
      <c r="BG159" s="532"/>
      <c r="BH159" s="533"/>
      <c r="BI159" s="183"/>
      <c r="BJ159" s="244">
        <f>COUNTIF(AO158:BD160,"○")</f>
        <v>0</v>
      </c>
      <c r="BK159" s="240">
        <f>COUNTIF(AO158:BD160,"×")</f>
        <v>3</v>
      </c>
      <c r="BL159" s="243">
        <f>(IF((AO158&gt;AQ158),1,0))+(IF((AO159&gt;AQ159),1,0))+(IF((AO160&gt;AQ160),1,0))+(IF((AS158&gt;AU158),1,0))+(IF((AS159&gt;AU159),1,0))+(IF((AS160&gt;AU160),1,0))+(IF((AW158&gt;AY158),1,0))+(IF((AW159&gt;AY159),1,0))+(IF((AW160&gt;AY160),1,0))+(IF((BA158&gt;BC158),1,0))+(IF((BA159&gt;BC159),1,0))+(IF((BA160&gt;BC160),1,0))</f>
        <v>0</v>
      </c>
      <c r="BM159" s="242">
        <f>(IF((AO158&lt;AQ158),1,0))+(IF((AO159&lt;AQ159),1,0))+(IF((AO160&lt;AQ160),1,0))+(IF((AS158&lt;AU158),1,0))+(IF((AS159&lt;AU159),1,0))+(IF((AS160&lt;AU160),1,0))+(IF((AW158&lt;AY158),1,0))+(IF((AW159&lt;AY159),1,0))+(IF((AW160&lt;AY160),1,0))+(IF((BA158&lt;BC158),1,0))+(IF((BA159&lt;BC159),1,0))+(IF((BA160&lt;BC160),1,0))</f>
        <v>6</v>
      </c>
      <c r="BN159" s="241">
        <f>BL159-BM159</f>
        <v>-6</v>
      </c>
      <c r="BO159" s="240">
        <f>SUM(AO158:AO160,AS158:AS160,AW158:AW160,BA158:BA160)</f>
        <v>73</v>
      </c>
      <c r="BP159" s="240">
        <f>SUM(AQ158:AQ160,AU158:AU160,AY158:AY160,BC158:BC160)</f>
        <v>126</v>
      </c>
      <c r="BQ159" s="239">
        <f>BO159-BP159</f>
        <v>-53</v>
      </c>
    </row>
    <row r="160" spans="3:69" ht="12" customHeight="1">
      <c r="C160" s="105"/>
      <c r="D160" s="110" t="s">
        <v>25</v>
      </c>
      <c r="E160" s="517"/>
      <c r="F160" s="518"/>
      <c r="G160" s="518"/>
      <c r="H160" s="519"/>
      <c r="I160" s="192"/>
      <c r="J160" s="209">
        <f>IF(I160="","","-")</f>
      </c>
      <c r="K160" s="223"/>
      <c r="L160" s="507"/>
      <c r="M160" s="192"/>
      <c r="N160" s="224">
        <f t="shared" si="34"/>
      </c>
      <c r="O160" s="223"/>
      <c r="P160" s="503"/>
      <c r="Q160" s="192">
        <v>21</v>
      </c>
      <c r="R160" s="224" t="str">
        <f t="shared" si="35"/>
        <v>-</v>
      </c>
      <c r="S160" s="223">
        <v>12</v>
      </c>
      <c r="T160" s="466"/>
      <c r="U160" s="189">
        <f>Z159</f>
        <v>3</v>
      </c>
      <c r="V160" s="188" t="s">
        <v>87</v>
      </c>
      <c r="W160" s="188">
        <f>AA159</f>
        <v>0</v>
      </c>
      <c r="X160" s="187" t="s">
        <v>84</v>
      </c>
      <c r="Y160" s="183"/>
      <c r="Z160" s="244"/>
      <c r="AA160" s="240"/>
      <c r="AB160" s="244"/>
      <c r="AC160" s="240"/>
      <c r="AD160" s="239"/>
      <c r="AE160" s="240"/>
      <c r="AF160" s="240"/>
      <c r="AG160" s="239"/>
      <c r="AH160" s="21"/>
      <c r="AI160" s="21"/>
      <c r="AJ160" s="21"/>
      <c r="AK160" s="21"/>
      <c r="AL160" s="21"/>
      <c r="AM160" s="105"/>
      <c r="AN160" s="110" t="s">
        <v>18</v>
      </c>
      <c r="AO160" s="517"/>
      <c r="AP160" s="518"/>
      <c r="AQ160" s="518"/>
      <c r="AR160" s="519"/>
      <c r="AS160" s="192"/>
      <c r="AT160" s="209">
        <f>IF(AS160="","","-")</f>
      </c>
      <c r="AU160" s="223"/>
      <c r="AV160" s="507"/>
      <c r="AW160" s="192"/>
      <c r="AX160" s="224">
        <f t="shared" si="36"/>
      </c>
      <c r="AY160" s="223"/>
      <c r="AZ160" s="503"/>
      <c r="BA160" s="192"/>
      <c r="BB160" s="224">
        <f t="shared" si="37"/>
      </c>
      <c r="BC160" s="223"/>
      <c r="BD160" s="466"/>
      <c r="BE160" s="189">
        <f>BJ159</f>
        <v>0</v>
      </c>
      <c r="BF160" s="188" t="s">
        <v>87</v>
      </c>
      <c r="BG160" s="188">
        <f>BK159</f>
        <v>3</v>
      </c>
      <c r="BH160" s="187" t="s">
        <v>84</v>
      </c>
      <c r="BI160" s="183"/>
      <c r="BJ160" s="244"/>
      <c r="BK160" s="240"/>
      <c r="BL160" s="244"/>
      <c r="BM160" s="240"/>
      <c r="BN160" s="239"/>
      <c r="BO160" s="240"/>
      <c r="BP160" s="240"/>
      <c r="BQ160" s="239"/>
    </row>
    <row r="161" spans="3:69" ht="12" customHeight="1">
      <c r="C161" s="109" t="s">
        <v>263</v>
      </c>
      <c r="D161" s="106" t="s">
        <v>262</v>
      </c>
      <c r="E161" s="211">
        <f>IF(K158="","",K158)</f>
        <v>12</v>
      </c>
      <c r="F161" s="209" t="str">
        <f aca="true" t="shared" si="38" ref="F161:F169">IF(E161="","","-")</f>
        <v>-</v>
      </c>
      <c r="G161" s="208">
        <f>IF(I158="","",I158)</f>
        <v>21</v>
      </c>
      <c r="H161" s="481" t="str">
        <f>IF(L158="","",IF(L158="○","×",IF(L158="×","○")))</f>
        <v>×</v>
      </c>
      <c r="I161" s="456"/>
      <c r="J161" s="457"/>
      <c r="K161" s="457"/>
      <c r="L161" s="458"/>
      <c r="M161" s="190">
        <v>24</v>
      </c>
      <c r="N161" s="209" t="str">
        <f t="shared" si="34"/>
        <v>-</v>
      </c>
      <c r="O161" s="216">
        <v>26</v>
      </c>
      <c r="P161" s="539" t="str">
        <f>IF(M161&lt;&gt;"",IF(M161&gt;O161,IF(M162&gt;O162,"○",IF(M163&gt;O163,"○","×")),IF(M162&gt;O162,IF(M163&gt;O163,"○","×"),"×")),"")</f>
        <v>×</v>
      </c>
      <c r="Q161" s="190">
        <v>21</v>
      </c>
      <c r="R161" s="209" t="str">
        <f t="shared" si="35"/>
        <v>-</v>
      </c>
      <c r="S161" s="216">
        <v>14</v>
      </c>
      <c r="T161" s="537" t="str">
        <f>IF(Q161&lt;&gt;"",IF(Q161&gt;S161,IF(Q162&gt;S162,"○",IF(Q163&gt;S163,"○","×")),IF(Q162&gt;S162,IF(Q163&gt;S163,"○","×"),"×")),"")</f>
        <v>○</v>
      </c>
      <c r="U161" s="534" t="s">
        <v>51</v>
      </c>
      <c r="V161" s="535"/>
      <c r="W161" s="535"/>
      <c r="X161" s="536"/>
      <c r="Y161" s="183"/>
      <c r="Z161" s="234"/>
      <c r="AA161" s="233"/>
      <c r="AB161" s="234"/>
      <c r="AC161" s="233"/>
      <c r="AD161" s="247"/>
      <c r="AE161" s="233"/>
      <c r="AF161" s="233"/>
      <c r="AG161" s="247"/>
      <c r="AH161" s="21"/>
      <c r="AI161" s="21"/>
      <c r="AJ161" s="21"/>
      <c r="AK161" s="21"/>
      <c r="AL161" s="21"/>
      <c r="AM161" s="109" t="s">
        <v>330</v>
      </c>
      <c r="AN161" s="106" t="s">
        <v>218</v>
      </c>
      <c r="AO161" s="211">
        <f>IF(AU158="","",AU158)</f>
        <v>21</v>
      </c>
      <c r="AP161" s="209" t="str">
        <f aca="true" t="shared" si="39" ref="AP161:AP169">IF(AO161="","","-")</f>
        <v>-</v>
      </c>
      <c r="AQ161" s="208">
        <f>IF(AS158="","",AS158)</f>
        <v>6</v>
      </c>
      <c r="AR161" s="481" t="str">
        <f>IF(AV158="","",IF(AV158="○","×",IF(AV158="×","○")))</f>
        <v>○</v>
      </c>
      <c r="AS161" s="456"/>
      <c r="AT161" s="457"/>
      <c r="AU161" s="457"/>
      <c r="AV161" s="458"/>
      <c r="AW161" s="190">
        <v>21</v>
      </c>
      <c r="AX161" s="209" t="str">
        <f t="shared" si="36"/>
        <v>-</v>
      </c>
      <c r="AY161" s="216">
        <v>13</v>
      </c>
      <c r="AZ161" s="539" t="str">
        <f>IF(AW161&lt;&gt;"",IF(AW161&gt;AY161,IF(AW162&gt;AY162,"○",IF(AW163&gt;AY163,"○","×")),IF(AW162&gt;AY162,IF(AW163&gt;AY163,"○","×"),"×")),"")</f>
        <v>×</v>
      </c>
      <c r="BA161" s="190">
        <v>21</v>
      </c>
      <c r="BB161" s="209" t="str">
        <f t="shared" si="37"/>
        <v>-</v>
      </c>
      <c r="BC161" s="216">
        <v>18</v>
      </c>
      <c r="BD161" s="537" t="str">
        <f>IF(BA161&lt;&gt;"",IF(BA161&gt;BC161,IF(BA162&gt;BC162,"○",IF(BA163&gt;BC163,"○","×")),IF(BA162&gt;BC162,IF(BA163&gt;BC163,"○","×"),"×")),"")</f>
        <v>○</v>
      </c>
      <c r="BE161" s="534" t="s">
        <v>52</v>
      </c>
      <c r="BF161" s="535"/>
      <c r="BG161" s="535"/>
      <c r="BH161" s="536"/>
      <c r="BI161" s="183"/>
      <c r="BJ161" s="234"/>
      <c r="BK161" s="233"/>
      <c r="BL161" s="234"/>
      <c r="BM161" s="233"/>
      <c r="BN161" s="247"/>
      <c r="BO161" s="233"/>
      <c r="BP161" s="233"/>
      <c r="BQ161" s="247"/>
    </row>
    <row r="162" spans="3:69" ht="12" customHeight="1">
      <c r="C162" s="105" t="s">
        <v>264</v>
      </c>
      <c r="D162" s="104" t="s">
        <v>262</v>
      </c>
      <c r="E162" s="211">
        <f>IF(K159="","",K159)</f>
        <v>17</v>
      </c>
      <c r="F162" s="209" t="str">
        <f t="shared" si="38"/>
        <v>-</v>
      </c>
      <c r="G162" s="208">
        <f>IF(I159="","",I159)</f>
        <v>21</v>
      </c>
      <c r="H162" s="482" t="str">
        <f>IF(J159="","",J159)</f>
        <v>-</v>
      </c>
      <c r="I162" s="459"/>
      <c r="J162" s="460"/>
      <c r="K162" s="460"/>
      <c r="L162" s="461"/>
      <c r="M162" s="190">
        <v>20</v>
      </c>
      <c r="N162" s="209" t="str">
        <f t="shared" si="34"/>
        <v>-</v>
      </c>
      <c r="O162" s="216">
        <v>22</v>
      </c>
      <c r="P162" s="503"/>
      <c r="Q162" s="190">
        <v>21</v>
      </c>
      <c r="R162" s="209" t="str">
        <f t="shared" si="35"/>
        <v>-</v>
      </c>
      <c r="S162" s="216">
        <v>16</v>
      </c>
      <c r="T162" s="466"/>
      <c r="U162" s="531"/>
      <c r="V162" s="532"/>
      <c r="W162" s="532"/>
      <c r="X162" s="533"/>
      <c r="Y162" s="183"/>
      <c r="Z162" s="244">
        <f>COUNTIF(E161:T163,"○")</f>
        <v>1</v>
      </c>
      <c r="AA162" s="240">
        <f>COUNTIF(E161:T163,"×")</f>
        <v>2</v>
      </c>
      <c r="AB162" s="243">
        <f>(IF((E161&gt;G161),1,0))+(IF((E162&gt;G162),1,0))+(IF((E163&gt;G163),1,0))+(IF((I161&gt;K161),1,0))+(IF((I162&gt;K162),1,0))+(IF((I163&gt;K163),1,0))+(IF((M161&gt;O161),1,0))+(IF((M162&gt;O162),1,0))+(IF((M163&gt;O163),1,0))+(IF((Q161&gt;S161),1,0))+(IF((Q162&gt;S162),1,0))+(IF((Q163&gt;S163),1,0))</f>
        <v>2</v>
      </c>
      <c r="AC162" s="242">
        <f>(IF((E161&lt;G161),1,0))+(IF((E162&lt;G162),1,0))+(IF((E163&lt;G163),1,0))+(IF((I161&lt;K161),1,0))+(IF((I162&lt;K162),1,0))+(IF((I163&lt;K163),1,0))+(IF((M161&lt;O161),1,0))+(IF((M162&lt;O162),1,0))+(IF((M163&lt;O163),1,0))+(IF((Q161&lt;S161),1,0))+(IF((Q162&lt;S162),1,0))+(IF((Q163&lt;S163),1,0))</f>
        <v>4</v>
      </c>
      <c r="AD162" s="241">
        <f>AB162-AC162</f>
        <v>-2</v>
      </c>
      <c r="AE162" s="240">
        <f>SUM(E161:E163,I161:I163,M161:M163,Q161:Q163)</f>
        <v>115</v>
      </c>
      <c r="AF162" s="240">
        <f>SUM(G161:G163,K161:K163,O161:O163,S161:S163)</f>
        <v>120</v>
      </c>
      <c r="AG162" s="239">
        <f>AE162-AF162</f>
        <v>-5</v>
      </c>
      <c r="AH162" s="21"/>
      <c r="AI162" s="21"/>
      <c r="AJ162" s="21"/>
      <c r="AK162" s="21"/>
      <c r="AL162" s="21"/>
      <c r="AM162" s="105" t="s">
        <v>331</v>
      </c>
      <c r="AN162" s="104" t="s">
        <v>218</v>
      </c>
      <c r="AO162" s="211">
        <f>IF(AU159="","",AU159)</f>
        <v>21</v>
      </c>
      <c r="AP162" s="209" t="str">
        <f t="shared" si="39"/>
        <v>-</v>
      </c>
      <c r="AQ162" s="208">
        <f>IF(AS159="","",AS159)</f>
        <v>12</v>
      </c>
      <c r="AR162" s="482" t="str">
        <f>IF(AT159="","",AT159)</f>
        <v>-</v>
      </c>
      <c r="AS162" s="459"/>
      <c r="AT162" s="460"/>
      <c r="AU162" s="460"/>
      <c r="AV162" s="461"/>
      <c r="AW162" s="190">
        <v>14</v>
      </c>
      <c r="AX162" s="209" t="str">
        <f t="shared" si="36"/>
        <v>-</v>
      </c>
      <c r="AY162" s="216">
        <v>21</v>
      </c>
      <c r="AZ162" s="503"/>
      <c r="BA162" s="190">
        <v>21</v>
      </c>
      <c r="BB162" s="209" t="str">
        <f t="shared" si="37"/>
        <v>-</v>
      </c>
      <c r="BC162" s="216">
        <v>14</v>
      </c>
      <c r="BD162" s="466"/>
      <c r="BE162" s="531"/>
      <c r="BF162" s="532"/>
      <c r="BG162" s="532"/>
      <c r="BH162" s="533"/>
      <c r="BI162" s="183"/>
      <c r="BJ162" s="244">
        <f>COUNTIF(AO161:BD163,"○")</f>
        <v>2</v>
      </c>
      <c r="BK162" s="240">
        <f>COUNTIF(AO161:BD163,"×")</f>
        <v>1</v>
      </c>
      <c r="BL162" s="243">
        <f>(IF((AO161&gt;AQ161),1,0))+(IF((AO162&gt;AQ162),1,0))+(IF((AO163&gt;AQ163),1,0))+(IF((AS161&gt;AU161),1,0))+(IF((AS162&gt;AU162),1,0))+(IF((AS163&gt;AU163),1,0))+(IF((AW161&gt;AY161),1,0))+(IF((AW162&gt;AY162),1,0))+(IF((AW163&gt;AY163),1,0))+(IF((BA161&gt;BC161),1,0))+(IF((BA162&gt;BC162),1,0))+(IF((BA163&gt;BC163),1,0))</f>
        <v>5</v>
      </c>
      <c r="BM162" s="242">
        <f>(IF((AO161&lt;AQ161),1,0))+(IF((AO162&lt;AQ162),1,0))+(IF((AO163&lt;AQ163),1,0))+(IF((AS161&lt;AU161),1,0))+(IF((AS162&lt;AU162),1,0))+(IF((AS163&lt;AU163),1,0))+(IF((AW161&lt;AY161),1,0))+(IF((AW162&lt;AY162),1,0))+(IF((AW163&lt;AY163),1,0))+(IF((BA161&lt;BC161),1,0))+(IF((BA162&lt;BC162),1,0))+(IF((BA163&lt;BC163),1,0))</f>
        <v>2</v>
      </c>
      <c r="BN162" s="241">
        <f>BL162-BM162</f>
        <v>3</v>
      </c>
      <c r="BO162" s="240">
        <f>SUM(AO161:AO163,AS161:AS163,AW161:AW163,BA161:BA163)</f>
        <v>131</v>
      </c>
      <c r="BP162" s="240">
        <f>SUM(AQ161:AQ163,AU161:AU163,AY161:AY163,BC161:BC163)</f>
        <v>105</v>
      </c>
      <c r="BQ162" s="239">
        <f>BO162-BP162</f>
        <v>26</v>
      </c>
    </row>
    <row r="163" spans="3:69" ht="12" customHeight="1">
      <c r="C163" s="108"/>
      <c r="D163" s="107" t="s">
        <v>22</v>
      </c>
      <c r="E163" s="226">
        <f>IF(K160="","",K160)</f>
      </c>
      <c r="F163" s="209">
        <f t="shared" si="38"/>
      </c>
      <c r="G163" s="225">
        <f>IF(I160="","",I160)</f>
      </c>
      <c r="H163" s="504">
        <f>IF(J160="","",J160)</f>
      </c>
      <c r="I163" s="520"/>
      <c r="J163" s="518"/>
      <c r="K163" s="518"/>
      <c r="L163" s="519"/>
      <c r="M163" s="192"/>
      <c r="N163" s="209">
        <f t="shared" si="34"/>
      </c>
      <c r="O163" s="223"/>
      <c r="P163" s="507"/>
      <c r="Q163" s="192"/>
      <c r="R163" s="224">
        <f t="shared" si="35"/>
      </c>
      <c r="S163" s="223"/>
      <c r="T163" s="506"/>
      <c r="U163" s="189">
        <f>Z162</f>
        <v>1</v>
      </c>
      <c r="V163" s="188" t="s">
        <v>87</v>
      </c>
      <c r="W163" s="188">
        <f>AA162</f>
        <v>2</v>
      </c>
      <c r="X163" s="187" t="s">
        <v>84</v>
      </c>
      <c r="Y163" s="183"/>
      <c r="Z163" s="238"/>
      <c r="AA163" s="237"/>
      <c r="AB163" s="238"/>
      <c r="AC163" s="237"/>
      <c r="AD163" s="236"/>
      <c r="AE163" s="237"/>
      <c r="AF163" s="237"/>
      <c r="AG163" s="236"/>
      <c r="AH163" s="21"/>
      <c r="AI163" s="21"/>
      <c r="AJ163" s="21"/>
      <c r="AK163" s="21"/>
      <c r="AL163" s="21"/>
      <c r="AM163" s="108"/>
      <c r="AN163" s="107" t="s">
        <v>20</v>
      </c>
      <c r="AO163" s="226">
        <f>IF(AU160="","",AU160)</f>
      </c>
      <c r="AP163" s="209">
        <f t="shared" si="39"/>
      </c>
      <c r="AQ163" s="225">
        <f>IF(AS160="","",AS160)</f>
      </c>
      <c r="AR163" s="504">
        <f>IF(AT160="","",AT160)</f>
      </c>
      <c r="AS163" s="520"/>
      <c r="AT163" s="518"/>
      <c r="AU163" s="518"/>
      <c r="AV163" s="519"/>
      <c r="AW163" s="192">
        <v>12</v>
      </c>
      <c r="AX163" s="209" t="str">
        <f t="shared" si="36"/>
        <v>-</v>
      </c>
      <c r="AY163" s="223">
        <v>21</v>
      </c>
      <c r="AZ163" s="507"/>
      <c r="BA163" s="192"/>
      <c r="BB163" s="224">
        <f t="shared" si="37"/>
      </c>
      <c r="BC163" s="223"/>
      <c r="BD163" s="506"/>
      <c r="BE163" s="189">
        <f>BJ162</f>
        <v>2</v>
      </c>
      <c r="BF163" s="188" t="s">
        <v>87</v>
      </c>
      <c r="BG163" s="188">
        <f>BK162</f>
        <v>1</v>
      </c>
      <c r="BH163" s="187" t="s">
        <v>84</v>
      </c>
      <c r="BI163" s="183"/>
      <c r="BJ163" s="238"/>
      <c r="BK163" s="237"/>
      <c r="BL163" s="238"/>
      <c r="BM163" s="237"/>
      <c r="BN163" s="236"/>
      <c r="BO163" s="237"/>
      <c r="BP163" s="237"/>
      <c r="BQ163" s="236"/>
    </row>
    <row r="164" spans="3:69" ht="12" customHeight="1">
      <c r="C164" s="109" t="s">
        <v>194</v>
      </c>
      <c r="D164" s="106" t="s">
        <v>158</v>
      </c>
      <c r="E164" s="211">
        <f>IF(O158="","",O158)</f>
        <v>15</v>
      </c>
      <c r="F164" s="213" t="str">
        <f t="shared" si="38"/>
        <v>-</v>
      </c>
      <c r="G164" s="208">
        <f>IF(M158="","",M158)</f>
        <v>21</v>
      </c>
      <c r="H164" s="481" t="str">
        <f>IF(P158="","",IF(P158="○","×",IF(P158="×","○")))</f>
        <v>×</v>
      </c>
      <c r="I164" s="210">
        <f>IF(O161="","",O161)</f>
        <v>26</v>
      </c>
      <c r="J164" s="209" t="str">
        <f aca="true" t="shared" si="40" ref="J164:J169">IF(I164="","","-")</f>
        <v>-</v>
      </c>
      <c r="K164" s="208">
        <f>IF(M161="","",M161)</f>
        <v>24</v>
      </c>
      <c r="L164" s="481" t="str">
        <f>IF(P161="","",IF(P161="○","×",IF(P161="×","○")))</f>
        <v>○</v>
      </c>
      <c r="M164" s="456"/>
      <c r="N164" s="457"/>
      <c r="O164" s="457"/>
      <c r="P164" s="458"/>
      <c r="Q164" s="190">
        <v>21</v>
      </c>
      <c r="R164" s="209" t="str">
        <f t="shared" si="35"/>
        <v>-</v>
      </c>
      <c r="S164" s="216">
        <v>17</v>
      </c>
      <c r="T164" s="466" t="str">
        <f>IF(Q164&lt;&gt;"",IF(Q164&gt;S164,IF(Q165&gt;S165,"○",IF(Q166&gt;S166,"○","×")),IF(Q165&gt;S165,IF(Q166&gt;S166,"○","×"),"×")),"")</f>
        <v>○</v>
      </c>
      <c r="U164" s="534" t="s">
        <v>52</v>
      </c>
      <c r="V164" s="535"/>
      <c r="W164" s="535"/>
      <c r="X164" s="536"/>
      <c r="Y164" s="183"/>
      <c r="Z164" s="244"/>
      <c r="AA164" s="240"/>
      <c r="AB164" s="244"/>
      <c r="AC164" s="240"/>
      <c r="AD164" s="239"/>
      <c r="AE164" s="240"/>
      <c r="AF164" s="240"/>
      <c r="AG164" s="239"/>
      <c r="AH164" s="21"/>
      <c r="AI164" s="21"/>
      <c r="AJ164" s="21"/>
      <c r="AK164" s="21"/>
      <c r="AL164" s="21"/>
      <c r="AM164" s="109" t="s">
        <v>191</v>
      </c>
      <c r="AN164" s="106" t="s">
        <v>158</v>
      </c>
      <c r="AO164" s="211">
        <f>IF(AY158="","",AY158)</f>
        <v>21</v>
      </c>
      <c r="AP164" s="213" t="str">
        <f t="shared" si="39"/>
        <v>-</v>
      </c>
      <c r="AQ164" s="208">
        <f>IF(AW158="","",AW158)</f>
        <v>19</v>
      </c>
      <c r="AR164" s="481" t="str">
        <f>IF(AZ158="","",IF(AZ158="○","×",IF(AZ158="×","○")))</f>
        <v>○</v>
      </c>
      <c r="AS164" s="210">
        <f>IF(AY161="","",AY161)</f>
        <v>13</v>
      </c>
      <c r="AT164" s="209" t="str">
        <f aca="true" t="shared" si="41" ref="AT164:AT169">IF(AS164="","","-")</f>
        <v>-</v>
      </c>
      <c r="AU164" s="208">
        <f>IF(AW161="","",AW161)</f>
        <v>21</v>
      </c>
      <c r="AV164" s="481" t="str">
        <f>IF(AZ161="","",IF(AZ161="○","×",IF(AZ161="×","○")))</f>
        <v>○</v>
      </c>
      <c r="AW164" s="456"/>
      <c r="AX164" s="457"/>
      <c r="AY164" s="457"/>
      <c r="AZ164" s="458"/>
      <c r="BA164" s="190">
        <v>21</v>
      </c>
      <c r="BB164" s="209" t="str">
        <f t="shared" si="37"/>
        <v>-</v>
      </c>
      <c r="BC164" s="216">
        <v>14</v>
      </c>
      <c r="BD164" s="466" t="str">
        <f>IF(BA164&lt;&gt;"",IF(BA164&gt;BC164,IF(BA165&gt;BC165,"○",IF(BA166&gt;BC166,"○","×")),IF(BA165&gt;BC165,IF(BA166&gt;BC166,"○","×"),"×")),"")</f>
        <v>○</v>
      </c>
      <c r="BE164" s="534" t="s">
        <v>50</v>
      </c>
      <c r="BF164" s="535"/>
      <c r="BG164" s="535"/>
      <c r="BH164" s="536"/>
      <c r="BI164" s="183"/>
      <c r="BJ164" s="244"/>
      <c r="BK164" s="240"/>
      <c r="BL164" s="244"/>
      <c r="BM164" s="240"/>
      <c r="BN164" s="239"/>
      <c r="BO164" s="240"/>
      <c r="BP164" s="240"/>
      <c r="BQ164" s="239"/>
    </row>
    <row r="165" spans="3:69" ht="12" customHeight="1">
      <c r="C165" s="105" t="s">
        <v>197</v>
      </c>
      <c r="D165" s="104" t="s">
        <v>158</v>
      </c>
      <c r="E165" s="211">
        <f>IF(O159="","",O159)</f>
        <v>10</v>
      </c>
      <c r="F165" s="209" t="str">
        <f t="shared" si="38"/>
        <v>-</v>
      </c>
      <c r="G165" s="208">
        <f>IF(M159="","",M159)</f>
        <v>21</v>
      </c>
      <c r="H165" s="482">
        <f>IF(J162="","",J162)</f>
      </c>
      <c r="I165" s="210">
        <f>IF(O162="","",O162)</f>
        <v>22</v>
      </c>
      <c r="J165" s="209" t="str">
        <f t="shared" si="40"/>
        <v>-</v>
      </c>
      <c r="K165" s="208">
        <f>IF(M162="","",M162)</f>
        <v>20</v>
      </c>
      <c r="L165" s="482" t="str">
        <f>IF(N162="","",N162)</f>
        <v>-</v>
      </c>
      <c r="M165" s="459"/>
      <c r="N165" s="460"/>
      <c r="O165" s="460"/>
      <c r="P165" s="461"/>
      <c r="Q165" s="190">
        <v>21</v>
      </c>
      <c r="R165" s="209" t="str">
        <f t="shared" si="35"/>
        <v>-</v>
      </c>
      <c r="S165" s="216">
        <v>7</v>
      </c>
      <c r="T165" s="466"/>
      <c r="U165" s="531"/>
      <c r="V165" s="532"/>
      <c r="W165" s="532"/>
      <c r="X165" s="533"/>
      <c r="Y165" s="183"/>
      <c r="Z165" s="244">
        <f>COUNTIF(E164:T166,"○")</f>
        <v>2</v>
      </c>
      <c r="AA165" s="240">
        <f>COUNTIF(E164:T166,"×")</f>
        <v>1</v>
      </c>
      <c r="AB165" s="243">
        <f>(IF((E164&gt;G164),1,0))+(IF((E165&gt;G165),1,0))+(IF((E166&gt;G166),1,0))+(IF((I164&gt;K164),1,0))+(IF((I165&gt;K165),1,0))+(IF((I166&gt;K166),1,0))+(IF((M164&gt;O164),1,0))+(IF((M165&gt;O165),1,0))+(IF((M166&gt;O166),1,0))+(IF((Q164&gt;S164),1,0))+(IF((Q165&gt;S165),1,0))+(IF((Q166&gt;S166),1,0))</f>
        <v>4</v>
      </c>
      <c r="AC165" s="242">
        <f>(IF((E164&lt;G164),1,0))+(IF((E165&lt;G165),1,0))+(IF((E166&lt;G166),1,0))+(IF((I164&lt;K164),1,0))+(IF((I165&lt;K165),1,0))+(IF((I166&lt;K166),1,0))+(IF((M164&lt;O164),1,0))+(IF((M165&lt;O165),1,0))+(IF((M166&lt;O166),1,0))+(IF((Q164&lt;S164),1,0))+(IF((Q165&lt;S165),1,0))+(IF((Q166&lt;S166),1,0))</f>
        <v>2</v>
      </c>
      <c r="AD165" s="241">
        <f>AB165-AC165</f>
        <v>2</v>
      </c>
      <c r="AE165" s="240">
        <f>SUM(E164:E166,I164:I166,M164:M166,Q164:Q166)</f>
        <v>115</v>
      </c>
      <c r="AF165" s="240">
        <f>SUM(G164:G166,K164:K166,O164:O166,S164:S166)</f>
        <v>110</v>
      </c>
      <c r="AG165" s="239">
        <f>AE165-AF165</f>
        <v>5</v>
      </c>
      <c r="AH165" s="21"/>
      <c r="AI165" s="21"/>
      <c r="AJ165" s="21"/>
      <c r="AK165" s="21"/>
      <c r="AL165" s="21"/>
      <c r="AM165" s="105" t="s">
        <v>193</v>
      </c>
      <c r="AN165" s="104" t="s">
        <v>158</v>
      </c>
      <c r="AO165" s="211">
        <f>IF(AY159="","",AY159)</f>
        <v>21</v>
      </c>
      <c r="AP165" s="209" t="str">
        <f t="shared" si="39"/>
        <v>-</v>
      </c>
      <c r="AQ165" s="208">
        <f>IF(AW159="","",AW159)</f>
        <v>3</v>
      </c>
      <c r="AR165" s="482">
        <f>IF(AT162="","",AT162)</f>
      </c>
      <c r="AS165" s="210">
        <f>IF(AY162="","",AY162)</f>
        <v>21</v>
      </c>
      <c r="AT165" s="209" t="str">
        <f t="shared" si="41"/>
        <v>-</v>
      </c>
      <c r="AU165" s="208">
        <f>IF(AW162="","",AW162)</f>
        <v>14</v>
      </c>
      <c r="AV165" s="482" t="str">
        <f>IF(AX162="","",AX162)</f>
        <v>-</v>
      </c>
      <c r="AW165" s="459"/>
      <c r="AX165" s="460"/>
      <c r="AY165" s="460"/>
      <c r="AZ165" s="461"/>
      <c r="BA165" s="190">
        <v>21</v>
      </c>
      <c r="BB165" s="209" t="str">
        <f t="shared" si="37"/>
        <v>-</v>
      </c>
      <c r="BC165" s="216">
        <v>18</v>
      </c>
      <c r="BD165" s="466"/>
      <c r="BE165" s="531"/>
      <c r="BF165" s="532"/>
      <c r="BG165" s="532"/>
      <c r="BH165" s="533"/>
      <c r="BI165" s="183"/>
      <c r="BJ165" s="244">
        <f>COUNTIF(AO164:BD166,"○")</f>
        <v>3</v>
      </c>
      <c r="BK165" s="240">
        <f>COUNTIF(AO164:BD166,"×")</f>
        <v>0</v>
      </c>
      <c r="BL165" s="243">
        <f>(IF((AO164&gt;AQ164),1,0))+(IF((AO165&gt;AQ165),1,0))+(IF((AO166&gt;AQ166),1,0))+(IF((AS164&gt;AU164),1,0))+(IF((AS165&gt;AU165),1,0))+(IF((AS166&gt;AU166),1,0))+(IF((AW164&gt;AY164),1,0))+(IF((AW165&gt;AY165),1,0))+(IF((AW166&gt;AY166),1,0))+(IF((BA164&gt;BC164),1,0))+(IF((BA165&gt;BC165),1,0))+(IF((BA166&gt;BC166),1,0))</f>
        <v>6</v>
      </c>
      <c r="BM165" s="242">
        <f>(IF((AO164&lt;AQ164),1,0))+(IF((AO165&lt;AQ165),1,0))+(IF((AO166&lt;AQ166),1,0))+(IF((AS164&lt;AU164),1,0))+(IF((AS165&lt;AU165),1,0))+(IF((AS166&lt;AU166),1,0))+(IF((AW164&lt;AY164),1,0))+(IF((AW165&lt;AY165),1,0))+(IF((AW166&lt;AY166),1,0))+(IF((BA164&lt;BC164),1,0))+(IF((BA165&lt;BC165),1,0))+(IF((BA166&lt;BC166),1,0))</f>
        <v>1</v>
      </c>
      <c r="BN165" s="241">
        <f>BL165-BM165</f>
        <v>5</v>
      </c>
      <c r="BO165" s="240">
        <f>SUM(AO164:AO166,AS164:AS166,AW164:AW166,BA164:BA166)</f>
        <v>139</v>
      </c>
      <c r="BP165" s="240">
        <f>SUM(AQ164:AQ166,AU164:AU166,AY164:AY166,BC164:BC166)</f>
        <v>101</v>
      </c>
      <c r="BQ165" s="239">
        <f>BO165-BP165</f>
        <v>38</v>
      </c>
    </row>
    <row r="166" spans="3:69" ht="12" customHeight="1">
      <c r="C166" s="108"/>
      <c r="D166" s="107" t="s">
        <v>20</v>
      </c>
      <c r="E166" s="226">
        <f>IF(O160="","",O160)</f>
      </c>
      <c r="F166" s="224">
        <f t="shared" si="38"/>
      </c>
      <c r="G166" s="225">
        <f>IF(M160="","",M160)</f>
      </c>
      <c r="H166" s="504">
        <f>IF(J163="","",J163)</f>
      </c>
      <c r="I166" s="248">
        <f>IF(O163="","",O163)</f>
      </c>
      <c r="J166" s="209">
        <f t="shared" si="40"/>
      </c>
      <c r="K166" s="225">
        <f>IF(M163="","",M163)</f>
      </c>
      <c r="L166" s="504">
        <f>IF(N163="","",N163)</f>
      </c>
      <c r="M166" s="520"/>
      <c r="N166" s="518"/>
      <c r="O166" s="518"/>
      <c r="P166" s="519"/>
      <c r="Q166" s="192"/>
      <c r="R166" s="209">
        <f t="shared" si="35"/>
      </c>
      <c r="S166" s="223"/>
      <c r="T166" s="506"/>
      <c r="U166" s="189">
        <f>Z165</f>
        <v>2</v>
      </c>
      <c r="V166" s="188" t="s">
        <v>87</v>
      </c>
      <c r="W166" s="188">
        <f>AA165</f>
        <v>1</v>
      </c>
      <c r="X166" s="187" t="s">
        <v>84</v>
      </c>
      <c r="Y166" s="183"/>
      <c r="Z166" s="244"/>
      <c r="AA166" s="240"/>
      <c r="AB166" s="244"/>
      <c r="AC166" s="240"/>
      <c r="AD166" s="239"/>
      <c r="AE166" s="240"/>
      <c r="AF166" s="240"/>
      <c r="AG166" s="239"/>
      <c r="AH166" s="21"/>
      <c r="AI166" s="21"/>
      <c r="AJ166" s="21"/>
      <c r="AK166" s="21"/>
      <c r="AL166" s="21"/>
      <c r="AM166" s="108"/>
      <c r="AN166" s="107" t="s">
        <v>20</v>
      </c>
      <c r="AO166" s="226">
        <f>IF(AY160="","",AY160)</f>
      </c>
      <c r="AP166" s="224">
        <f t="shared" si="39"/>
      </c>
      <c r="AQ166" s="225">
        <f>IF(AW160="","",AW160)</f>
      </c>
      <c r="AR166" s="504">
        <f>IF(AT163="","",AT163)</f>
      </c>
      <c r="AS166" s="248">
        <f>IF(AY163="","",AY163)</f>
        <v>21</v>
      </c>
      <c r="AT166" s="209" t="str">
        <f t="shared" si="41"/>
        <v>-</v>
      </c>
      <c r="AU166" s="225">
        <f>IF(AW163="","",AW163)</f>
        <v>12</v>
      </c>
      <c r="AV166" s="504" t="str">
        <f>IF(AX163="","",AX163)</f>
        <v>-</v>
      </c>
      <c r="AW166" s="520"/>
      <c r="AX166" s="518"/>
      <c r="AY166" s="518"/>
      <c r="AZ166" s="519"/>
      <c r="BA166" s="192"/>
      <c r="BB166" s="209">
        <f t="shared" si="37"/>
      </c>
      <c r="BC166" s="223"/>
      <c r="BD166" s="506"/>
      <c r="BE166" s="189">
        <f>BJ165</f>
        <v>3</v>
      </c>
      <c r="BF166" s="188" t="s">
        <v>87</v>
      </c>
      <c r="BG166" s="188">
        <f>BK165</f>
        <v>0</v>
      </c>
      <c r="BH166" s="187" t="s">
        <v>84</v>
      </c>
      <c r="BI166" s="183"/>
      <c r="BJ166" s="244"/>
      <c r="BK166" s="240"/>
      <c r="BL166" s="244"/>
      <c r="BM166" s="240"/>
      <c r="BN166" s="239"/>
      <c r="BO166" s="240"/>
      <c r="BP166" s="240"/>
      <c r="BQ166" s="239"/>
    </row>
    <row r="167" spans="3:69" ht="12" customHeight="1">
      <c r="C167" s="105" t="s">
        <v>72</v>
      </c>
      <c r="D167" s="106" t="s">
        <v>17</v>
      </c>
      <c r="E167" s="211">
        <f>IF(S158="","",S158)</f>
        <v>9</v>
      </c>
      <c r="F167" s="209" t="str">
        <f t="shared" si="38"/>
        <v>-</v>
      </c>
      <c r="G167" s="208">
        <f>IF(Q158="","",Q158)</f>
        <v>21</v>
      </c>
      <c r="H167" s="481" t="str">
        <f>IF(T158="","",IF(T158="○","×",IF(T158="×","○")))</f>
        <v>×</v>
      </c>
      <c r="I167" s="210">
        <f>IF(S161="","",S161)</f>
        <v>14</v>
      </c>
      <c r="J167" s="213" t="str">
        <f t="shared" si="40"/>
        <v>-</v>
      </c>
      <c r="K167" s="208">
        <f>IF(Q161="","",Q161)</f>
        <v>21</v>
      </c>
      <c r="L167" s="481" t="str">
        <f>IF(T161="","",IF(T161="○","×",IF(T161="×","○")))</f>
        <v>×</v>
      </c>
      <c r="M167" s="214">
        <f>IF(S164="","",S164)</f>
        <v>17</v>
      </c>
      <c r="N167" s="209" t="str">
        <f>IF(M167="","","-")</f>
        <v>-</v>
      </c>
      <c r="O167" s="212">
        <f>IF(Q164="","",Q164)</f>
        <v>21</v>
      </c>
      <c r="P167" s="481" t="str">
        <f>IF(T164="","",IF(T164="○","×",IF(T164="×","○")))</f>
        <v>×</v>
      </c>
      <c r="Q167" s="456"/>
      <c r="R167" s="457"/>
      <c r="S167" s="457"/>
      <c r="T167" s="484"/>
      <c r="U167" s="534" t="s">
        <v>53</v>
      </c>
      <c r="V167" s="535"/>
      <c r="W167" s="535"/>
      <c r="X167" s="536"/>
      <c r="Y167" s="183"/>
      <c r="Z167" s="234"/>
      <c r="AA167" s="233"/>
      <c r="AB167" s="234"/>
      <c r="AC167" s="233"/>
      <c r="AD167" s="247"/>
      <c r="AE167" s="233"/>
      <c r="AF167" s="233"/>
      <c r="AG167" s="247"/>
      <c r="AH167" s="21"/>
      <c r="AI167" s="21"/>
      <c r="AJ167" s="21"/>
      <c r="AK167" s="21"/>
      <c r="AL167" s="21"/>
      <c r="AM167" s="105" t="s">
        <v>144</v>
      </c>
      <c r="AN167" s="106" t="s">
        <v>143</v>
      </c>
      <c r="AO167" s="211">
        <f>IF(BC158="","",BC158)</f>
        <v>21</v>
      </c>
      <c r="AP167" s="209" t="str">
        <f t="shared" si="39"/>
        <v>-</v>
      </c>
      <c r="AQ167" s="208">
        <f>IF(BA158="","",BA158)</f>
        <v>19</v>
      </c>
      <c r="AR167" s="481" t="str">
        <f>IF(BD158="","",IF(BD158="○","×",IF(BD158="×","○")))</f>
        <v>○</v>
      </c>
      <c r="AS167" s="210">
        <f>IF(BC161="","",BC161)</f>
        <v>18</v>
      </c>
      <c r="AT167" s="213" t="str">
        <f t="shared" si="41"/>
        <v>-</v>
      </c>
      <c r="AU167" s="208">
        <f>IF(BA161="","",BA161)</f>
        <v>21</v>
      </c>
      <c r="AV167" s="481" t="str">
        <f>IF(BD161="","",IF(BD161="○","×",IF(BD161="×","○")))</f>
        <v>×</v>
      </c>
      <c r="AW167" s="214">
        <f>IF(BC164="","",BC164)</f>
        <v>14</v>
      </c>
      <c r="AX167" s="209" t="str">
        <f>IF(AW167="","","-")</f>
        <v>-</v>
      </c>
      <c r="AY167" s="212">
        <f>IF(BA164="","",BA164)</f>
        <v>21</v>
      </c>
      <c r="AZ167" s="481" t="str">
        <f>IF(BD164="","",IF(BD164="○","×",IF(BD164="×","○")))</f>
        <v>×</v>
      </c>
      <c r="BA167" s="456"/>
      <c r="BB167" s="457"/>
      <c r="BC167" s="457"/>
      <c r="BD167" s="484"/>
      <c r="BE167" s="534" t="s">
        <v>51</v>
      </c>
      <c r="BF167" s="535"/>
      <c r="BG167" s="535"/>
      <c r="BH167" s="536"/>
      <c r="BI167" s="183"/>
      <c r="BJ167" s="234"/>
      <c r="BK167" s="233"/>
      <c r="BL167" s="234"/>
      <c r="BM167" s="233"/>
      <c r="BN167" s="247"/>
      <c r="BO167" s="233"/>
      <c r="BP167" s="233"/>
      <c r="BQ167" s="247"/>
    </row>
    <row r="168" spans="3:69" ht="12" customHeight="1">
      <c r="C168" s="105" t="s">
        <v>73</v>
      </c>
      <c r="D168" s="104" t="s">
        <v>17</v>
      </c>
      <c r="E168" s="211">
        <f>IF(S159="","",S159)</f>
        <v>21</v>
      </c>
      <c r="F168" s="209" t="str">
        <f t="shared" si="38"/>
        <v>-</v>
      </c>
      <c r="G168" s="208">
        <f>IF(Q159="","",Q159)</f>
        <v>18</v>
      </c>
      <c r="H168" s="482" t="str">
        <f>IF(J165="","",J165)</f>
        <v>-</v>
      </c>
      <c r="I168" s="210">
        <f>IF(S162="","",S162)</f>
        <v>16</v>
      </c>
      <c r="J168" s="209" t="str">
        <f t="shared" si="40"/>
        <v>-</v>
      </c>
      <c r="K168" s="208">
        <f>IF(Q162="","",Q162)</f>
        <v>21</v>
      </c>
      <c r="L168" s="482">
        <f>IF(N165="","",N165)</f>
      </c>
      <c r="M168" s="210">
        <f>IF(S165="","",S165)</f>
        <v>7</v>
      </c>
      <c r="N168" s="209" t="str">
        <f>IF(M168="","","-")</f>
        <v>-</v>
      </c>
      <c r="O168" s="208">
        <f>IF(Q165="","",Q165)</f>
        <v>21</v>
      </c>
      <c r="P168" s="482" t="str">
        <f>IF(R165="","",R165)</f>
        <v>-</v>
      </c>
      <c r="Q168" s="459"/>
      <c r="R168" s="460"/>
      <c r="S168" s="460"/>
      <c r="T168" s="485"/>
      <c r="U168" s="531"/>
      <c r="V168" s="532"/>
      <c r="W168" s="532"/>
      <c r="X168" s="533"/>
      <c r="Y168" s="183"/>
      <c r="Z168" s="244">
        <f>COUNTIF(E167:T169,"○")</f>
        <v>0</v>
      </c>
      <c r="AA168" s="240">
        <f>COUNTIF(E167:T169,"×")</f>
        <v>3</v>
      </c>
      <c r="AB168" s="243">
        <f>(IF((E167&gt;G167),1,0))+(IF((E168&gt;G168),1,0))+(IF((E169&gt;G169),1,0))+(IF((I167&gt;K167),1,0))+(IF((I168&gt;K168),1,0))+(IF((I169&gt;K169),1,0))+(IF((M167&gt;O167),1,0))+(IF((M168&gt;O168),1,0))+(IF((M169&gt;O169),1,0))+(IF((Q167&gt;S167),1,0))+(IF((Q168&gt;S168),1,0))+(IF((Q169&gt;S169),1,0))</f>
        <v>1</v>
      </c>
      <c r="AC168" s="242">
        <f>(IF((E167&lt;G167),1,0))+(IF((E168&lt;G168),1,0))+(IF((E169&lt;G169),1,0))+(IF((I167&lt;K167),1,0))+(IF((I168&lt;K168),1,0))+(IF((I169&lt;K169),1,0))+(IF((M167&lt;O167),1,0))+(IF((M168&lt;O168),1,0))+(IF((M169&lt;O169),1,0))+(IF((Q167&lt;S167),1,0))+(IF((Q168&lt;S168),1,0))+(IF((Q169&lt;S169),1,0))</f>
        <v>6</v>
      </c>
      <c r="AD168" s="241">
        <f>AB168-AC168</f>
        <v>-5</v>
      </c>
      <c r="AE168" s="240">
        <f>SUM(E167:E169,I167:I169,M167:M169,Q167:Q169)</f>
        <v>96</v>
      </c>
      <c r="AF168" s="240">
        <f>SUM(G167:G169,K167:K169,O167:O169,S167:S169)</f>
        <v>144</v>
      </c>
      <c r="AG168" s="239">
        <f>AE168-AF168</f>
        <v>-48</v>
      </c>
      <c r="AH168" s="21"/>
      <c r="AI168" s="21"/>
      <c r="AJ168" s="21"/>
      <c r="AK168" s="21"/>
      <c r="AL168" s="21"/>
      <c r="AM168" s="105" t="s">
        <v>146</v>
      </c>
      <c r="AN168" s="104" t="s">
        <v>143</v>
      </c>
      <c r="AO168" s="211">
        <f>IF(BC159="","",BC159)</f>
        <v>21</v>
      </c>
      <c r="AP168" s="209" t="str">
        <f t="shared" si="39"/>
        <v>-</v>
      </c>
      <c r="AQ168" s="208">
        <f>IF(BA159="","",BA159)</f>
        <v>14</v>
      </c>
      <c r="AR168" s="482" t="str">
        <f>IF(AT165="","",AT165)</f>
        <v>-</v>
      </c>
      <c r="AS168" s="210">
        <f>IF(BC162="","",BC162)</f>
        <v>14</v>
      </c>
      <c r="AT168" s="209" t="str">
        <f t="shared" si="41"/>
        <v>-</v>
      </c>
      <c r="AU168" s="208">
        <f>IF(BA162="","",BA162)</f>
        <v>21</v>
      </c>
      <c r="AV168" s="482">
        <f>IF(AX165="","",AX165)</f>
      </c>
      <c r="AW168" s="210">
        <f>IF(BC165="","",BC165)</f>
        <v>18</v>
      </c>
      <c r="AX168" s="209" t="str">
        <f>IF(AW168="","","-")</f>
        <v>-</v>
      </c>
      <c r="AY168" s="208">
        <f>IF(BA165="","",BA165)</f>
        <v>21</v>
      </c>
      <c r="AZ168" s="482" t="str">
        <f>IF(BB165="","",BB165)</f>
        <v>-</v>
      </c>
      <c r="BA168" s="459"/>
      <c r="BB168" s="460"/>
      <c r="BC168" s="460"/>
      <c r="BD168" s="485"/>
      <c r="BE168" s="531"/>
      <c r="BF168" s="532"/>
      <c r="BG168" s="532"/>
      <c r="BH168" s="533"/>
      <c r="BI168" s="183"/>
      <c r="BJ168" s="244">
        <f>COUNTIF(AO167:BD169,"○")</f>
        <v>1</v>
      </c>
      <c r="BK168" s="240">
        <f>COUNTIF(AO167:BD169,"×")</f>
        <v>2</v>
      </c>
      <c r="BL168" s="243">
        <f>(IF((AO167&gt;AQ167),1,0))+(IF((AO168&gt;AQ168),1,0))+(IF((AO169&gt;AQ169),1,0))+(IF((AS167&gt;AU167),1,0))+(IF((AS168&gt;AU168),1,0))+(IF((AS169&gt;AU169),1,0))+(IF((AW167&gt;AY167),1,0))+(IF((AW168&gt;AY168),1,0))+(IF((AW169&gt;AY169),1,0))+(IF((BA167&gt;BC167),1,0))+(IF((BA168&gt;BC168),1,0))+(IF((BA169&gt;BC169),1,0))</f>
        <v>2</v>
      </c>
      <c r="BM168" s="242">
        <f>(IF((AO167&lt;AQ167),1,0))+(IF((AO168&lt;AQ168),1,0))+(IF((AO169&lt;AQ169),1,0))+(IF((AS167&lt;AU167),1,0))+(IF((AS168&lt;AU168),1,0))+(IF((AS169&lt;AU169),1,0))+(IF((AW167&lt;AY167),1,0))+(IF((AW168&lt;AY168),1,0))+(IF((AW169&lt;AY169),1,0))+(IF((BA167&lt;BC167),1,0))+(IF((BA168&lt;BC168),1,0))+(IF((BA169&lt;BC169),1,0))</f>
        <v>4</v>
      </c>
      <c r="BN168" s="241">
        <f>BL168-BM168</f>
        <v>-2</v>
      </c>
      <c r="BO168" s="240">
        <f>SUM(AO167:AO169,AS167:AS169,AW167:AW169,BA167:BA169)</f>
        <v>106</v>
      </c>
      <c r="BP168" s="240">
        <f>SUM(AQ167:AQ169,AU167:AU169,AY167:AY169,BC167:BC169)</f>
        <v>117</v>
      </c>
      <c r="BQ168" s="239">
        <f>BO168-BP168</f>
        <v>-11</v>
      </c>
    </row>
    <row r="169" spans="3:69" ht="12" customHeight="1" thickBot="1">
      <c r="C169" s="103"/>
      <c r="D169" s="102" t="s">
        <v>18</v>
      </c>
      <c r="E169" s="201">
        <f>IF(S160="","",S160)</f>
        <v>12</v>
      </c>
      <c r="F169" s="199" t="str">
        <f t="shared" si="38"/>
        <v>-</v>
      </c>
      <c r="G169" s="198">
        <f>IF(Q160="","",Q160)</f>
        <v>21</v>
      </c>
      <c r="H169" s="483">
        <f>IF(J166="","",J166)</f>
      </c>
      <c r="I169" s="200">
        <f>IF(S163="","",S163)</f>
      </c>
      <c r="J169" s="199">
        <f t="shared" si="40"/>
      </c>
      <c r="K169" s="198">
        <f>IF(Q163="","",Q163)</f>
      </c>
      <c r="L169" s="483">
        <f>IF(N166="","",N166)</f>
      </c>
      <c r="M169" s="200">
        <f>IF(S166="","",S166)</f>
      </c>
      <c r="N169" s="199">
        <f>IF(M169="","","-")</f>
      </c>
      <c r="O169" s="198">
        <f>IF(Q166="","",Q166)</f>
      </c>
      <c r="P169" s="483">
        <f>IF(R166="","",R166)</f>
      </c>
      <c r="Q169" s="462"/>
      <c r="R169" s="463"/>
      <c r="S169" s="463"/>
      <c r="T169" s="486"/>
      <c r="U169" s="186">
        <f>Z168</f>
        <v>0</v>
      </c>
      <c r="V169" s="185" t="s">
        <v>87</v>
      </c>
      <c r="W169" s="185">
        <f>AA168</f>
        <v>3</v>
      </c>
      <c r="X169" s="184" t="s">
        <v>84</v>
      </c>
      <c r="Y169" s="183"/>
      <c r="Z169" s="238"/>
      <c r="AA169" s="237"/>
      <c r="AB169" s="238"/>
      <c r="AC169" s="237"/>
      <c r="AD169" s="236"/>
      <c r="AE169" s="237"/>
      <c r="AF169" s="237"/>
      <c r="AG169" s="236"/>
      <c r="AH169" s="21"/>
      <c r="AI169" s="21"/>
      <c r="AJ169" s="21"/>
      <c r="AK169" s="21"/>
      <c r="AL169" s="21"/>
      <c r="AM169" s="103"/>
      <c r="AN169" s="102" t="s">
        <v>18</v>
      </c>
      <c r="AO169" s="201">
        <f>IF(BC160="","",BC160)</f>
      </c>
      <c r="AP169" s="199">
        <f t="shared" si="39"/>
      </c>
      <c r="AQ169" s="198">
        <f>IF(BA160="","",BA160)</f>
      </c>
      <c r="AR169" s="483" t="str">
        <f>IF(AT166="","",AT166)</f>
        <v>-</v>
      </c>
      <c r="AS169" s="200">
        <f>IF(BC163="","",BC163)</f>
      </c>
      <c r="AT169" s="199">
        <f t="shared" si="41"/>
      </c>
      <c r="AU169" s="198">
        <f>IF(BA163="","",BA163)</f>
      </c>
      <c r="AV169" s="483">
        <f>IF(AX166="","",AX166)</f>
      </c>
      <c r="AW169" s="200">
        <f>IF(BC166="","",BC166)</f>
      </c>
      <c r="AX169" s="199">
        <f>IF(AW169="","","-")</f>
      </c>
      <c r="AY169" s="198">
        <f>IF(BA166="","",BA166)</f>
      </c>
      <c r="AZ169" s="483">
        <f>IF(BB166="","",BB166)</f>
      </c>
      <c r="BA169" s="462"/>
      <c r="BB169" s="463"/>
      <c r="BC169" s="463"/>
      <c r="BD169" s="486"/>
      <c r="BE169" s="186">
        <f>BJ168</f>
        <v>1</v>
      </c>
      <c r="BF169" s="185" t="s">
        <v>87</v>
      </c>
      <c r="BG169" s="185">
        <f>BK168</f>
        <v>2</v>
      </c>
      <c r="BH169" s="184" t="s">
        <v>84</v>
      </c>
      <c r="BI169" s="183"/>
      <c r="BJ169" s="238"/>
      <c r="BK169" s="237"/>
      <c r="BL169" s="238"/>
      <c r="BM169" s="237"/>
      <c r="BN169" s="236"/>
      <c r="BO169" s="237"/>
      <c r="BP169" s="237"/>
      <c r="BQ169" s="236"/>
    </row>
    <row r="170" spans="3:65" ht="12" customHeight="1" thickBot="1">
      <c r="C170" s="74"/>
      <c r="D170" s="78"/>
      <c r="E170" s="78"/>
      <c r="F170" s="78"/>
      <c r="G170" s="78"/>
      <c r="H170" s="78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6"/>
      <c r="T170" s="76"/>
      <c r="U170" s="76"/>
      <c r="V170" s="76"/>
      <c r="W170" s="76"/>
      <c r="X170" s="75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</row>
    <row r="171" spans="3:69" ht="12" customHeight="1">
      <c r="C171" s="377" t="s">
        <v>98</v>
      </c>
      <c r="D171" s="378"/>
      <c r="E171" s="441" t="str">
        <f>C173</f>
        <v>松岡　茂</v>
      </c>
      <c r="F171" s="442"/>
      <c r="G171" s="442"/>
      <c r="H171" s="443"/>
      <c r="I171" s="444" t="str">
        <f>C176</f>
        <v>山下　大介</v>
      </c>
      <c r="J171" s="442"/>
      <c r="K171" s="442"/>
      <c r="L171" s="443"/>
      <c r="M171" s="444" t="str">
        <f>C179</f>
        <v>石川　卓治</v>
      </c>
      <c r="N171" s="442"/>
      <c r="O171" s="442"/>
      <c r="P171" s="443"/>
      <c r="Q171" s="444" t="str">
        <f>C182</f>
        <v>髙橋　巧成</v>
      </c>
      <c r="R171" s="442"/>
      <c r="S171" s="442"/>
      <c r="T171" s="538"/>
      <c r="U171" s="416" t="s">
        <v>78</v>
      </c>
      <c r="V171" s="417"/>
      <c r="W171" s="417"/>
      <c r="X171" s="418"/>
      <c r="Y171" s="183"/>
      <c r="Z171" s="431" t="s">
        <v>80</v>
      </c>
      <c r="AA171" s="433"/>
      <c r="AB171" s="431" t="s">
        <v>81</v>
      </c>
      <c r="AC171" s="432"/>
      <c r="AD171" s="433"/>
      <c r="AE171" s="405" t="s">
        <v>82</v>
      </c>
      <c r="AF171" s="406"/>
      <c r="AG171" s="407"/>
      <c r="AH171" s="21"/>
      <c r="AI171" s="21"/>
      <c r="AJ171" s="21"/>
      <c r="AK171" s="21"/>
      <c r="AL171" s="21"/>
      <c r="AM171" s="377" t="s">
        <v>97</v>
      </c>
      <c r="AN171" s="378"/>
      <c r="AO171" s="441" t="str">
        <f>AM173</f>
        <v>石川　澄広</v>
      </c>
      <c r="AP171" s="442"/>
      <c r="AQ171" s="442"/>
      <c r="AR171" s="443"/>
      <c r="AS171" s="444" t="str">
        <f>AM176</f>
        <v>長原　正悟</v>
      </c>
      <c r="AT171" s="442"/>
      <c r="AU171" s="442"/>
      <c r="AV171" s="443"/>
      <c r="AW171" s="444" t="str">
        <f>AM179</f>
        <v>大澤　直</v>
      </c>
      <c r="AX171" s="442"/>
      <c r="AY171" s="442"/>
      <c r="AZ171" s="443"/>
      <c r="BA171" s="444" t="str">
        <f>AM182</f>
        <v>松村　源内</v>
      </c>
      <c r="BB171" s="442"/>
      <c r="BC171" s="442"/>
      <c r="BD171" s="538"/>
      <c r="BE171" s="416" t="s">
        <v>78</v>
      </c>
      <c r="BF171" s="417"/>
      <c r="BG171" s="417"/>
      <c r="BH171" s="418"/>
      <c r="BI171" s="183"/>
      <c r="BJ171" s="431" t="s">
        <v>80</v>
      </c>
      <c r="BK171" s="433"/>
      <c r="BL171" s="431" t="s">
        <v>81</v>
      </c>
      <c r="BM171" s="432"/>
      <c r="BN171" s="433"/>
      <c r="BO171" s="405" t="s">
        <v>82</v>
      </c>
      <c r="BP171" s="406"/>
      <c r="BQ171" s="407"/>
    </row>
    <row r="172" spans="3:69" ht="12" customHeight="1" thickBot="1">
      <c r="C172" s="379"/>
      <c r="D172" s="380"/>
      <c r="E172" s="409" t="str">
        <f>C174</f>
        <v>漆原　和哉</v>
      </c>
      <c r="F172" s="410"/>
      <c r="G172" s="410"/>
      <c r="H172" s="411"/>
      <c r="I172" s="412" t="str">
        <f>C177</f>
        <v>田中　秀仁</v>
      </c>
      <c r="J172" s="410"/>
      <c r="K172" s="410"/>
      <c r="L172" s="411"/>
      <c r="M172" s="412" t="str">
        <f>C180</f>
        <v>石川　誠也</v>
      </c>
      <c r="N172" s="410"/>
      <c r="O172" s="410"/>
      <c r="P172" s="411"/>
      <c r="Q172" s="412" t="str">
        <f>C183</f>
        <v>関　律稀</v>
      </c>
      <c r="R172" s="410"/>
      <c r="S172" s="410"/>
      <c r="T172" s="552"/>
      <c r="U172" s="413" t="s">
        <v>79</v>
      </c>
      <c r="V172" s="414"/>
      <c r="W172" s="414"/>
      <c r="X172" s="415"/>
      <c r="Y172" s="183"/>
      <c r="Z172" s="232" t="s">
        <v>83</v>
      </c>
      <c r="AA172" s="231" t="s">
        <v>84</v>
      </c>
      <c r="AB172" s="232" t="s">
        <v>40</v>
      </c>
      <c r="AC172" s="231" t="s">
        <v>85</v>
      </c>
      <c r="AD172" s="230" t="s">
        <v>86</v>
      </c>
      <c r="AE172" s="231" t="s">
        <v>40</v>
      </c>
      <c r="AF172" s="231" t="s">
        <v>85</v>
      </c>
      <c r="AG172" s="230" t="s">
        <v>86</v>
      </c>
      <c r="AH172" s="21"/>
      <c r="AI172" s="21"/>
      <c r="AJ172" s="21"/>
      <c r="AK172" s="21"/>
      <c r="AL172" s="21"/>
      <c r="AM172" s="379"/>
      <c r="AN172" s="380"/>
      <c r="AO172" s="409" t="str">
        <f>AM174</f>
        <v>石村　雅俊</v>
      </c>
      <c r="AP172" s="410"/>
      <c r="AQ172" s="410"/>
      <c r="AR172" s="411"/>
      <c r="AS172" s="412" t="str">
        <f>AM177</f>
        <v>尾崎　慎</v>
      </c>
      <c r="AT172" s="410"/>
      <c r="AU172" s="410"/>
      <c r="AV172" s="411"/>
      <c r="AW172" s="412" t="str">
        <f>AM180</f>
        <v>佐々木　定己</v>
      </c>
      <c r="AX172" s="410"/>
      <c r="AY172" s="410"/>
      <c r="AZ172" s="411"/>
      <c r="BA172" s="412" t="str">
        <f>AM183</f>
        <v>秦　光輝</v>
      </c>
      <c r="BB172" s="410"/>
      <c r="BC172" s="410"/>
      <c r="BD172" s="552"/>
      <c r="BE172" s="413" t="s">
        <v>79</v>
      </c>
      <c r="BF172" s="414"/>
      <c r="BG172" s="414"/>
      <c r="BH172" s="415"/>
      <c r="BI172" s="183"/>
      <c r="BJ172" s="232" t="s">
        <v>83</v>
      </c>
      <c r="BK172" s="231" t="s">
        <v>84</v>
      </c>
      <c r="BL172" s="232" t="s">
        <v>40</v>
      </c>
      <c r="BM172" s="231" t="s">
        <v>85</v>
      </c>
      <c r="BN172" s="230" t="s">
        <v>86</v>
      </c>
      <c r="BO172" s="231" t="s">
        <v>40</v>
      </c>
      <c r="BP172" s="231" t="s">
        <v>85</v>
      </c>
      <c r="BQ172" s="230" t="s">
        <v>86</v>
      </c>
    </row>
    <row r="173" spans="3:69" ht="12" customHeight="1">
      <c r="C173" s="113" t="s">
        <v>348</v>
      </c>
      <c r="D173" s="112" t="s">
        <v>117</v>
      </c>
      <c r="E173" s="513"/>
      <c r="F173" s="514"/>
      <c r="G173" s="514"/>
      <c r="H173" s="515"/>
      <c r="I173" s="190">
        <v>21</v>
      </c>
      <c r="J173" s="209" t="str">
        <f>IF(I173="","","-")</f>
        <v>-</v>
      </c>
      <c r="K173" s="216">
        <v>16</v>
      </c>
      <c r="L173" s="502" t="str">
        <f>IF(I173&lt;&gt;"",IF(I173&gt;K173,IF(I174&gt;K174,"○",IF(I175&gt;K175,"○","×")),IF(I174&gt;K174,IF(I175&gt;K175,"○","×"),"×")),"")</f>
        <v>○</v>
      </c>
      <c r="M173" s="190">
        <v>21</v>
      </c>
      <c r="N173" s="229" t="str">
        <f aca="true" t="shared" si="42" ref="N173:N178">IF(M173="","","-")</f>
        <v>-</v>
      </c>
      <c r="O173" s="228">
        <v>17</v>
      </c>
      <c r="P173" s="502" t="str">
        <f>IF(M173&lt;&gt;"",IF(M173&gt;O173,IF(M174&gt;O174,"○",IF(M175&gt;O175,"○","×")),IF(M174&gt;O174,IF(M175&gt;O175,"○","×"),"×")),"")</f>
        <v>○</v>
      </c>
      <c r="Q173" s="249">
        <v>17</v>
      </c>
      <c r="R173" s="229" t="str">
        <f aca="true" t="shared" si="43" ref="R173:R181">IF(Q173="","","-")</f>
        <v>-</v>
      </c>
      <c r="S173" s="216">
        <v>21</v>
      </c>
      <c r="T173" s="465" t="str">
        <f>IF(Q173&lt;&gt;"",IF(Q173&gt;S173,IF(Q174&gt;S174,"○",IF(Q175&gt;S175,"○","×")),IF(Q174&gt;S174,IF(Q175&gt;S175,"○","×"),"×")),"")</f>
        <v>○</v>
      </c>
      <c r="U173" s="528" t="s">
        <v>50</v>
      </c>
      <c r="V173" s="529"/>
      <c r="W173" s="529"/>
      <c r="X173" s="530"/>
      <c r="Y173" s="183"/>
      <c r="Z173" s="244"/>
      <c r="AA173" s="240"/>
      <c r="AB173" s="234"/>
      <c r="AC173" s="233"/>
      <c r="AD173" s="247"/>
      <c r="AE173" s="240"/>
      <c r="AF173" s="240"/>
      <c r="AG173" s="239"/>
      <c r="AH173" s="21"/>
      <c r="AI173" s="21"/>
      <c r="AJ173" s="21"/>
      <c r="AK173" s="21"/>
      <c r="AL173" s="21"/>
      <c r="AM173" s="113" t="s">
        <v>76</v>
      </c>
      <c r="AN173" s="112" t="s">
        <v>353</v>
      </c>
      <c r="AO173" s="513"/>
      <c r="AP173" s="514"/>
      <c r="AQ173" s="514"/>
      <c r="AR173" s="515"/>
      <c r="AS173" s="190">
        <v>21</v>
      </c>
      <c r="AT173" s="209" t="str">
        <f>IF(AS173="","","-")</f>
        <v>-</v>
      </c>
      <c r="AU173" s="216">
        <v>5</v>
      </c>
      <c r="AV173" s="502" t="str">
        <f>IF(AS173&lt;&gt;"",IF(AS173&gt;AU173,IF(AS174&gt;AU174,"○",IF(AS175&gt;AU175,"○","×")),IF(AS174&gt;AU174,IF(AS175&gt;AU175,"○","×"),"×")),"")</f>
        <v>○</v>
      </c>
      <c r="AW173" s="190">
        <v>14</v>
      </c>
      <c r="AX173" s="229" t="str">
        <f aca="true" t="shared" si="44" ref="AX173:AX178">IF(AW173="","","-")</f>
        <v>-</v>
      </c>
      <c r="AY173" s="228">
        <v>21</v>
      </c>
      <c r="AZ173" s="502" t="str">
        <f>IF(AW173&lt;&gt;"",IF(AW173&gt;AY173,IF(AW174&gt;AY174,"○",IF(AW175&gt;AY175,"○","×")),IF(AW174&gt;AY174,IF(AW175&gt;AY175,"○","×"),"×")),"")</f>
        <v>×</v>
      </c>
      <c r="BA173" s="249">
        <v>10</v>
      </c>
      <c r="BB173" s="229" t="str">
        <f aca="true" t="shared" si="45" ref="BB173:BB181">IF(BA173="","","-")</f>
        <v>-</v>
      </c>
      <c r="BC173" s="216">
        <v>21</v>
      </c>
      <c r="BD173" s="465" t="str">
        <f>IF(BA173&lt;&gt;"",IF(BA173&gt;BC173,IF(BA174&gt;BC174,"○",IF(BA175&gt;BC175,"○","×")),IF(BA174&gt;BC174,IF(BA175&gt;BC175,"○","×"),"×")),"")</f>
        <v>○</v>
      </c>
      <c r="BE173" s="528" t="s">
        <v>52</v>
      </c>
      <c r="BF173" s="529"/>
      <c r="BG173" s="529"/>
      <c r="BH173" s="530"/>
      <c r="BI173" s="183"/>
      <c r="BJ173" s="244"/>
      <c r="BK173" s="240"/>
      <c r="BL173" s="234"/>
      <c r="BM173" s="233"/>
      <c r="BN173" s="247"/>
      <c r="BO173" s="240"/>
      <c r="BP173" s="240"/>
      <c r="BQ173" s="239"/>
    </row>
    <row r="174" spans="3:69" ht="12" customHeight="1">
      <c r="C174" s="105" t="s">
        <v>347</v>
      </c>
      <c r="D174" s="111" t="s">
        <v>117</v>
      </c>
      <c r="E174" s="516"/>
      <c r="F174" s="460"/>
      <c r="G174" s="460"/>
      <c r="H174" s="461"/>
      <c r="I174" s="190">
        <v>21</v>
      </c>
      <c r="J174" s="209" t="str">
        <f>IF(I174="","","-")</f>
        <v>-</v>
      </c>
      <c r="K174" s="227">
        <v>16</v>
      </c>
      <c r="L174" s="503"/>
      <c r="M174" s="190">
        <v>21</v>
      </c>
      <c r="N174" s="209" t="str">
        <f t="shared" si="42"/>
        <v>-</v>
      </c>
      <c r="O174" s="216">
        <v>13</v>
      </c>
      <c r="P174" s="503"/>
      <c r="Q174" s="190">
        <v>21</v>
      </c>
      <c r="R174" s="209" t="str">
        <f t="shared" si="43"/>
        <v>-</v>
      </c>
      <c r="S174" s="216">
        <v>13</v>
      </c>
      <c r="T174" s="466"/>
      <c r="U174" s="531"/>
      <c r="V174" s="532"/>
      <c r="W174" s="532"/>
      <c r="X174" s="533"/>
      <c r="Y174" s="183"/>
      <c r="Z174" s="244">
        <f>COUNTIF(E173:T175,"○")</f>
        <v>3</v>
      </c>
      <c r="AA174" s="240">
        <f>COUNTIF(E173:T175,"×")</f>
        <v>0</v>
      </c>
      <c r="AB174" s="243">
        <f>(IF((E173&gt;G173),1,0))+(IF((E174&gt;G174),1,0))+(IF((E175&gt;G175),1,0))+(IF((I173&gt;K173),1,0))+(IF((I174&gt;K174),1,0))+(IF((I175&gt;K175),1,0))+(IF((M173&gt;O173),1,0))+(IF((M174&gt;O174),1,0))+(IF((M175&gt;O175),1,0))+(IF((Q173&gt;S173),1,0))+(IF((Q174&gt;S174),1,0))+(IF((Q175&gt;S175),1,0))</f>
        <v>6</v>
      </c>
      <c r="AC174" s="242">
        <f>(IF((E173&lt;G173),1,0))+(IF((E174&lt;G174),1,0))+(IF((E175&lt;G175),1,0))+(IF((I173&lt;K173),1,0))+(IF((I174&lt;K174),1,0))+(IF((I175&lt;K175),1,0))+(IF((M173&lt;O173),1,0))+(IF((M174&lt;O174),1,0))+(IF((M175&lt;O175),1,0))+(IF((Q173&lt;S173),1,0))+(IF((Q174&lt;S174),1,0))+(IF((Q175&lt;S175),1,0))</f>
        <v>1</v>
      </c>
      <c r="AD174" s="241">
        <f>AB174-AC174</f>
        <v>5</v>
      </c>
      <c r="AE174" s="240">
        <f>SUM(E173:E175,I173:I175,M173:M175,Q173:Q175)</f>
        <v>143</v>
      </c>
      <c r="AF174" s="240">
        <f>SUM(G173:G175,K173:K175,O173:O175,S173:S175)</f>
        <v>106</v>
      </c>
      <c r="AG174" s="239">
        <f>AE174-AF174</f>
        <v>37</v>
      </c>
      <c r="AH174" s="21"/>
      <c r="AI174" s="21"/>
      <c r="AJ174" s="21"/>
      <c r="AK174" s="21"/>
      <c r="AL174" s="21"/>
      <c r="AM174" s="105" t="s">
        <v>77</v>
      </c>
      <c r="AN174" s="111" t="s">
        <v>114</v>
      </c>
      <c r="AO174" s="516"/>
      <c r="AP174" s="460"/>
      <c r="AQ174" s="460"/>
      <c r="AR174" s="461"/>
      <c r="AS174" s="190">
        <v>19</v>
      </c>
      <c r="AT174" s="209" t="str">
        <f>IF(AS174="","","-")</f>
        <v>-</v>
      </c>
      <c r="AU174" s="227">
        <v>21</v>
      </c>
      <c r="AV174" s="503"/>
      <c r="AW174" s="190">
        <v>8</v>
      </c>
      <c r="AX174" s="209" t="str">
        <f t="shared" si="44"/>
        <v>-</v>
      </c>
      <c r="AY174" s="216">
        <v>21</v>
      </c>
      <c r="AZ174" s="503"/>
      <c r="BA174" s="190">
        <v>21</v>
      </c>
      <c r="BB174" s="209" t="str">
        <f t="shared" si="45"/>
        <v>-</v>
      </c>
      <c r="BC174" s="216">
        <v>12</v>
      </c>
      <c r="BD174" s="466"/>
      <c r="BE174" s="531"/>
      <c r="BF174" s="532"/>
      <c r="BG174" s="532"/>
      <c r="BH174" s="533"/>
      <c r="BI174" s="183"/>
      <c r="BJ174" s="244">
        <f>COUNTIF(AO173:BD175,"○")</f>
        <v>2</v>
      </c>
      <c r="BK174" s="240">
        <f>COUNTIF(AO173:BD175,"×")</f>
        <v>1</v>
      </c>
      <c r="BL174" s="243">
        <f>(IF((AO173&gt;AQ173),1,0))+(IF((AO174&gt;AQ174),1,0))+(IF((AO175&gt;AQ175),1,0))+(IF((AS173&gt;AU173),1,0))+(IF((AS174&gt;AU174),1,0))+(IF((AS175&gt;AU175),1,0))+(IF((AW173&gt;AY173),1,0))+(IF((AW174&gt;AY174),1,0))+(IF((AW175&gt;AY175),1,0))+(IF((BA173&gt;BC173),1,0))+(IF((BA174&gt;BC174),1,0))+(IF((BA175&gt;BC175),1,0))</f>
        <v>4</v>
      </c>
      <c r="BM174" s="242">
        <f>(IF((AO173&lt;AQ173),1,0))+(IF((AO174&lt;AQ174),1,0))+(IF((AO175&lt;AQ175),1,0))+(IF((AS173&lt;AU173),1,0))+(IF((AS174&lt;AU174),1,0))+(IF((AS175&lt;AU175),1,0))+(IF((AW173&lt;AY173),1,0))+(IF((AW174&lt;AY174),1,0))+(IF((AW175&lt;AY175),1,0))+(IF((BA173&lt;BC173),1,0))+(IF((BA174&lt;BC174),1,0))+(IF((BA175&lt;BC175),1,0))</f>
        <v>4</v>
      </c>
      <c r="BN174" s="241">
        <f>BL174-BM174</f>
        <v>0</v>
      </c>
      <c r="BO174" s="240">
        <f>SUM(AO173:AO175,AS173:AS175,AW173:AW175,BA173:BA175)</f>
        <v>135</v>
      </c>
      <c r="BP174" s="240">
        <f>SUM(AQ173:AQ175,AU173:AU175,AY173:AY175,BC173:BC175)</f>
        <v>126</v>
      </c>
      <c r="BQ174" s="239">
        <f>BO174-BP174</f>
        <v>9</v>
      </c>
    </row>
    <row r="175" spans="3:69" ht="12" customHeight="1">
      <c r="C175" s="105"/>
      <c r="D175" s="110" t="s">
        <v>20</v>
      </c>
      <c r="E175" s="517"/>
      <c r="F175" s="518"/>
      <c r="G175" s="518"/>
      <c r="H175" s="519"/>
      <c r="I175" s="192"/>
      <c r="J175" s="209">
        <f>IF(I175="","","-")</f>
      </c>
      <c r="K175" s="223"/>
      <c r="L175" s="507"/>
      <c r="M175" s="192"/>
      <c r="N175" s="224">
        <f t="shared" si="42"/>
      </c>
      <c r="O175" s="223"/>
      <c r="P175" s="503"/>
      <c r="Q175" s="192">
        <v>21</v>
      </c>
      <c r="R175" s="224" t="str">
        <f t="shared" si="43"/>
        <v>-</v>
      </c>
      <c r="S175" s="223">
        <v>10</v>
      </c>
      <c r="T175" s="466"/>
      <c r="U175" s="189">
        <f>Z174</f>
        <v>3</v>
      </c>
      <c r="V175" s="188" t="s">
        <v>87</v>
      </c>
      <c r="W175" s="188">
        <f>AA174</f>
        <v>0</v>
      </c>
      <c r="X175" s="187" t="s">
        <v>84</v>
      </c>
      <c r="Y175" s="183"/>
      <c r="Z175" s="244"/>
      <c r="AA175" s="240"/>
      <c r="AB175" s="244"/>
      <c r="AC175" s="240"/>
      <c r="AD175" s="239"/>
      <c r="AE175" s="240"/>
      <c r="AF175" s="240"/>
      <c r="AG175" s="239"/>
      <c r="AH175" s="21"/>
      <c r="AI175" s="21"/>
      <c r="AJ175" s="21"/>
      <c r="AK175" s="21"/>
      <c r="AL175" s="21"/>
      <c r="AM175" s="105"/>
      <c r="AN175" s="110" t="s">
        <v>18</v>
      </c>
      <c r="AO175" s="517"/>
      <c r="AP175" s="518"/>
      <c r="AQ175" s="518"/>
      <c r="AR175" s="519"/>
      <c r="AS175" s="192">
        <v>21</v>
      </c>
      <c r="AT175" s="209" t="str">
        <f>IF(AS175="","","-")</f>
        <v>-</v>
      </c>
      <c r="AU175" s="223">
        <v>16</v>
      </c>
      <c r="AV175" s="507"/>
      <c r="AW175" s="192"/>
      <c r="AX175" s="224">
        <f t="shared" si="44"/>
      </c>
      <c r="AY175" s="223"/>
      <c r="AZ175" s="503"/>
      <c r="BA175" s="192">
        <v>21</v>
      </c>
      <c r="BB175" s="224" t="str">
        <f t="shared" si="45"/>
        <v>-</v>
      </c>
      <c r="BC175" s="223">
        <v>9</v>
      </c>
      <c r="BD175" s="466"/>
      <c r="BE175" s="189">
        <f>BJ174</f>
        <v>2</v>
      </c>
      <c r="BF175" s="188" t="s">
        <v>87</v>
      </c>
      <c r="BG175" s="188">
        <f>BK174</f>
        <v>1</v>
      </c>
      <c r="BH175" s="187" t="s">
        <v>84</v>
      </c>
      <c r="BI175" s="183"/>
      <c r="BJ175" s="244"/>
      <c r="BK175" s="240"/>
      <c r="BL175" s="244"/>
      <c r="BM175" s="240"/>
      <c r="BN175" s="239"/>
      <c r="BO175" s="240"/>
      <c r="BP175" s="240"/>
      <c r="BQ175" s="239"/>
    </row>
    <row r="176" spans="3:69" ht="12" customHeight="1">
      <c r="C176" s="109" t="s">
        <v>302</v>
      </c>
      <c r="D176" s="106" t="s">
        <v>295</v>
      </c>
      <c r="E176" s="211">
        <f>IF(K173="","",K173)</f>
        <v>16</v>
      </c>
      <c r="F176" s="209" t="str">
        <f aca="true" t="shared" si="46" ref="F176:F184">IF(E176="","","-")</f>
        <v>-</v>
      </c>
      <c r="G176" s="208">
        <f>IF(I173="","",I173)</f>
        <v>21</v>
      </c>
      <c r="H176" s="481" t="str">
        <f>IF(L173="","",IF(L173="○","×",IF(L173="×","○")))</f>
        <v>×</v>
      </c>
      <c r="I176" s="456"/>
      <c r="J176" s="457"/>
      <c r="K176" s="457"/>
      <c r="L176" s="458"/>
      <c r="M176" s="190">
        <v>18</v>
      </c>
      <c r="N176" s="209" t="str">
        <f t="shared" si="42"/>
        <v>-</v>
      </c>
      <c r="O176" s="216">
        <v>21</v>
      </c>
      <c r="P176" s="539" t="str">
        <f>IF(M176&lt;&gt;"",IF(M176&gt;O176,IF(M177&gt;O177,"○",IF(M178&gt;O178,"○","×")),IF(M177&gt;O177,IF(M178&gt;O178,"○","×"),"×")),"")</f>
        <v>×</v>
      </c>
      <c r="Q176" s="190">
        <v>15</v>
      </c>
      <c r="R176" s="209" t="str">
        <f t="shared" si="43"/>
        <v>-</v>
      </c>
      <c r="S176" s="216">
        <v>21</v>
      </c>
      <c r="T176" s="537" t="str">
        <f>IF(Q176&lt;&gt;"",IF(Q176&gt;S176,IF(Q177&gt;S177,"○",IF(Q178&gt;S178,"○","×")),IF(Q177&gt;S177,IF(Q178&gt;S178,"○","×"),"×")),"")</f>
        <v>×</v>
      </c>
      <c r="U176" s="534" t="s">
        <v>53</v>
      </c>
      <c r="V176" s="535"/>
      <c r="W176" s="535"/>
      <c r="X176" s="536"/>
      <c r="Y176" s="183"/>
      <c r="Z176" s="234"/>
      <c r="AA176" s="233"/>
      <c r="AB176" s="234"/>
      <c r="AC176" s="233"/>
      <c r="AD176" s="247"/>
      <c r="AE176" s="233"/>
      <c r="AF176" s="233"/>
      <c r="AG176" s="247"/>
      <c r="AH176" s="21"/>
      <c r="AI176" s="21"/>
      <c r="AJ176" s="21"/>
      <c r="AK176" s="21"/>
      <c r="AL176" s="21"/>
      <c r="AM176" s="109" t="s">
        <v>226</v>
      </c>
      <c r="AN176" s="106" t="s">
        <v>227</v>
      </c>
      <c r="AO176" s="211">
        <f>IF(AU173="","",AU173)</f>
        <v>5</v>
      </c>
      <c r="AP176" s="209" t="str">
        <f aca="true" t="shared" si="47" ref="AP176:AP184">IF(AO176="","","-")</f>
        <v>-</v>
      </c>
      <c r="AQ176" s="208">
        <f>IF(AS173="","",AS173)</f>
        <v>21</v>
      </c>
      <c r="AR176" s="481" t="str">
        <f>IF(AV173="","",IF(AV173="○","×",IF(AV173="×","○")))</f>
        <v>×</v>
      </c>
      <c r="AS176" s="456"/>
      <c r="AT176" s="457"/>
      <c r="AU176" s="457"/>
      <c r="AV176" s="458"/>
      <c r="AW176" s="190">
        <v>16</v>
      </c>
      <c r="AX176" s="209" t="str">
        <f t="shared" si="44"/>
        <v>-</v>
      </c>
      <c r="AY176" s="216">
        <v>21</v>
      </c>
      <c r="AZ176" s="539" t="str">
        <f>IF(AW176&lt;&gt;"",IF(AW176&gt;AY176,IF(AW177&gt;AY177,"○",IF(AW178&gt;AY178,"○","×")),IF(AW177&gt;AY177,IF(AW178&gt;AY178,"○","×"),"×")),"")</f>
        <v>×</v>
      </c>
      <c r="BA176" s="190">
        <v>21</v>
      </c>
      <c r="BB176" s="209" t="str">
        <f t="shared" si="45"/>
        <v>-</v>
      </c>
      <c r="BC176" s="216">
        <v>15</v>
      </c>
      <c r="BD176" s="537" t="str">
        <f>IF(BA176&lt;&gt;"",IF(BA176&gt;BC176,IF(BA177&gt;BC177,"○",IF(BA178&gt;BC178,"○","×")),IF(BA177&gt;BC177,IF(BA178&gt;BC178,"○","×"),"×")),"")</f>
        <v>○</v>
      </c>
      <c r="BE176" s="534" t="s">
        <v>51</v>
      </c>
      <c r="BF176" s="535"/>
      <c r="BG176" s="535"/>
      <c r="BH176" s="536"/>
      <c r="BI176" s="183"/>
      <c r="BJ176" s="234"/>
      <c r="BK176" s="233"/>
      <c r="BL176" s="234"/>
      <c r="BM176" s="233"/>
      <c r="BN176" s="247"/>
      <c r="BO176" s="233"/>
      <c r="BP176" s="233"/>
      <c r="BQ176" s="247"/>
    </row>
    <row r="177" spans="3:69" ht="12" customHeight="1">
      <c r="C177" s="105" t="s">
        <v>305</v>
      </c>
      <c r="D177" s="104" t="s">
        <v>295</v>
      </c>
      <c r="E177" s="211">
        <f>IF(K174="","",K174)</f>
        <v>16</v>
      </c>
      <c r="F177" s="209" t="str">
        <f t="shared" si="46"/>
        <v>-</v>
      </c>
      <c r="G177" s="208">
        <f>IF(I174="","",I174)</f>
        <v>21</v>
      </c>
      <c r="H177" s="482" t="str">
        <f>IF(J174="","",J174)</f>
        <v>-</v>
      </c>
      <c r="I177" s="459"/>
      <c r="J177" s="460"/>
      <c r="K177" s="460"/>
      <c r="L177" s="461"/>
      <c r="M177" s="190">
        <v>21</v>
      </c>
      <c r="N177" s="209" t="str">
        <f t="shared" si="42"/>
        <v>-</v>
      </c>
      <c r="O177" s="216">
        <v>13</v>
      </c>
      <c r="P177" s="503"/>
      <c r="Q177" s="190">
        <v>16</v>
      </c>
      <c r="R177" s="209" t="str">
        <f t="shared" si="43"/>
        <v>-</v>
      </c>
      <c r="S177" s="216">
        <v>21</v>
      </c>
      <c r="T177" s="466"/>
      <c r="U177" s="531"/>
      <c r="V177" s="532"/>
      <c r="W177" s="532"/>
      <c r="X177" s="533"/>
      <c r="Y177" s="183"/>
      <c r="Z177" s="244">
        <f>COUNTIF(E176:T178,"○")</f>
        <v>0</v>
      </c>
      <c r="AA177" s="240">
        <f>COUNTIF(E176:T178,"×")</f>
        <v>3</v>
      </c>
      <c r="AB177" s="243">
        <f>(IF((E176&gt;G176),1,0))+(IF((E177&gt;G177),1,0))+(IF((E178&gt;G178),1,0))+(IF((I176&gt;K176),1,0))+(IF((I177&gt;K177),1,0))+(IF((I178&gt;K178),1,0))+(IF((M176&gt;O176),1,0))+(IF((M177&gt;O177),1,0))+(IF((M178&gt;O178),1,0))+(IF((Q176&gt;S176),1,0))+(IF((Q177&gt;S177),1,0))+(IF((Q178&gt;S178),1,0))</f>
        <v>1</v>
      </c>
      <c r="AC177" s="242">
        <f>(IF((E176&lt;G176),1,0))+(IF((E177&lt;G177),1,0))+(IF((E178&lt;G178),1,0))+(IF((I176&lt;K176),1,0))+(IF((I177&lt;K177),1,0))+(IF((I178&lt;K178),1,0))+(IF((M176&lt;O176),1,0))+(IF((M177&lt;O177),1,0))+(IF((M178&lt;O178),1,0))+(IF((Q176&lt;S176),1,0))+(IF((Q177&lt;S177),1,0))+(IF((Q178&lt;S178),1,0))</f>
        <v>6</v>
      </c>
      <c r="AD177" s="241">
        <f>AB177-AC177</f>
        <v>-5</v>
      </c>
      <c r="AE177" s="240">
        <f>SUM(E176:E178,I176:I178,M176:M178,Q176:Q178)</f>
        <v>121</v>
      </c>
      <c r="AF177" s="240">
        <f>SUM(G176:G178,K176:K178,O176:O178,S176:S178)</f>
        <v>139</v>
      </c>
      <c r="AG177" s="239">
        <f>AE177-AF177</f>
        <v>-18</v>
      </c>
      <c r="AH177" s="21"/>
      <c r="AI177" s="21"/>
      <c r="AJ177" s="21"/>
      <c r="AK177" s="21"/>
      <c r="AL177" s="21"/>
      <c r="AM177" s="105" t="s">
        <v>228</v>
      </c>
      <c r="AN177" s="104" t="s">
        <v>349</v>
      </c>
      <c r="AO177" s="211">
        <f>IF(AU174="","",AU174)</f>
        <v>21</v>
      </c>
      <c r="AP177" s="209" t="str">
        <f t="shared" si="47"/>
        <v>-</v>
      </c>
      <c r="AQ177" s="208">
        <f>IF(AS174="","",AS174)</f>
        <v>19</v>
      </c>
      <c r="AR177" s="482" t="str">
        <f>IF(AT174="","",AT174)</f>
        <v>-</v>
      </c>
      <c r="AS177" s="459"/>
      <c r="AT177" s="460"/>
      <c r="AU177" s="460"/>
      <c r="AV177" s="461"/>
      <c r="AW177" s="190">
        <v>7</v>
      </c>
      <c r="AX177" s="209" t="str">
        <f t="shared" si="44"/>
        <v>-</v>
      </c>
      <c r="AY177" s="216">
        <v>21</v>
      </c>
      <c r="AZ177" s="503"/>
      <c r="BA177" s="190">
        <v>25</v>
      </c>
      <c r="BB177" s="209" t="str">
        <f t="shared" si="45"/>
        <v>-</v>
      </c>
      <c r="BC177" s="216">
        <v>23</v>
      </c>
      <c r="BD177" s="466"/>
      <c r="BE177" s="531"/>
      <c r="BF177" s="532"/>
      <c r="BG177" s="532"/>
      <c r="BH177" s="533"/>
      <c r="BI177" s="183"/>
      <c r="BJ177" s="244">
        <f>COUNTIF(AO176:BD178,"○")</f>
        <v>1</v>
      </c>
      <c r="BK177" s="240">
        <f>COUNTIF(AO176:BD178,"×")</f>
        <v>2</v>
      </c>
      <c r="BL177" s="243">
        <f>(IF((AO176&gt;AQ176),1,0))+(IF((AO177&gt;AQ177),1,0))+(IF((AO178&gt;AQ178),1,0))+(IF((AS176&gt;AU176),1,0))+(IF((AS177&gt;AU177),1,0))+(IF((AS178&gt;AU178),1,0))+(IF((AW176&gt;AY176),1,0))+(IF((AW177&gt;AY177),1,0))+(IF((AW178&gt;AY178),1,0))+(IF((BA176&gt;BC176),1,0))+(IF((BA177&gt;BC177),1,0))+(IF((BA178&gt;BC178),1,0))</f>
        <v>3</v>
      </c>
      <c r="BM177" s="242">
        <f>(IF((AO176&lt;AQ176),1,0))+(IF((AO177&lt;AQ177),1,0))+(IF((AO178&lt;AQ178),1,0))+(IF((AS176&lt;AU176),1,0))+(IF((AS177&lt;AU177),1,0))+(IF((AS178&lt;AU178),1,0))+(IF((AW176&lt;AY176),1,0))+(IF((AW177&lt;AY177),1,0))+(IF((AW178&lt;AY178),1,0))+(IF((BA176&lt;BC176),1,0))+(IF((BA177&lt;BC177),1,0))+(IF((BA178&lt;BC178),1,0))</f>
        <v>4</v>
      </c>
      <c r="BN177" s="241">
        <f>BL177-BM177</f>
        <v>-1</v>
      </c>
      <c r="BO177" s="240">
        <f>SUM(AO176:AO178,AS176:AS178,AW176:AW178,BA176:BA178)</f>
        <v>111</v>
      </c>
      <c r="BP177" s="240">
        <f>SUM(AQ176:AQ178,AU176:AU178,AY176:AY178,BC176:BC178)</f>
        <v>141</v>
      </c>
      <c r="BQ177" s="239">
        <f>BO177-BP177</f>
        <v>-30</v>
      </c>
    </row>
    <row r="178" spans="3:69" ht="12" customHeight="1">
      <c r="C178" s="108"/>
      <c r="D178" s="107" t="s">
        <v>21</v>
      </c>
      <c r="E178" s="226">
        <f>IF(K175="","",K175)</f>
      </c>
      <c r="F178" s="209">
        <f t="shared" si="46"/>
      </c>
      <c r="G178" s="225">
        <f>IF(I175="","",I175)</f>
      </c>
      <c r="H178" s="504">
        <f>IF(J175="","",J175)</f>
      </c>
      <c r="I178" s="520"/>
      <c r="J178" s="518"/>
      <c r="K178" s="518"/>
      <c r="L178" s="519"/>
      <c r="M178" s="192">
        <v>19</v>
      </c>
      <c r="N178" s="209" t="str">
        <f t="shared" si="42"/>
        <v>-</v>
      </c>
      <c r="O178" s="223">
        <v>21</v>
      </c>
      <c r="P178" s="507"/>
      <c r="Q178" s="192"/>
      <c r="R178" s="224">
        <f t="shared" si="43"/>
      </c>
      <c r="S178" s="223"/>
      <c r="T178" s="506"/>
      <c r="U178" s="189">
        <f>Z177</f>
        <v>0</v>
      </c>
      <c r="V178" s="188" t="s">
        <v>87</v>
      </c>
      <c r="W178" s="188">
        <f>AA177</f>
        <v>3</v>
      </c>
      <c r="X178" s="187" t="s">
        <v>84</v>
      </c>
      <c r="Y178" s="183"/>
      <c r="Z178" s="238"/>
      <c r="AA178" s="237"/>
      <c r="AB178" s="238"/>
      <c r="AC178" s="237"/>
      <c r="AD178" s="236"/>
      <c r="AE178" s="237"/>
      <c r="AF178" s="237"/>
      <c r="AG178" s="236"/>
      <c r="AH178" s="21"/>
      <c r="AI178" s="21"/>
      <c r="AJ178" s="21"/>
      <c r="AK178" s="21"/>
      <c r="AL178" s="21"/>
      <c r="AM178" s="108"/>
      <c r="AN178" s="107" t="s">
        <v>31</v>
      </c>
      <c r="AO178" s="226">
        <f>IF(AU175="","",AU175)</f>
        <v>16</v>
      </c>
      <c r="AP178" s="209" t="str">
        <f t="shared" si="47"/>
        <v>-</v>
      </c>
      <c r="AQ178" s="225">
        <f>IF(AS175="","",AS175)</f>
        <v>21</v>
      </c>
      <c r="AR178" s="504" t="str">
        <f>IF(AT175="","",AT175)</f>
        <v>-</v>
      </c>
      <c r="AS178" s="520"/>
      <c r="AT178" s="518"/>
      <c r="AU178" s="518"/>
      <c r="AV178" s="519"/>
      <c r="AW178" s="192"/>
      <c r="AX178" s="209">
        <f t="shared" si="44"/>
      </c>
      <c r="AY178" s="223"/>
      <c r="AZ178" s="507"/>
      <c r="BA178" s="192"/>
      <c r="BB178" s="224">
        <f t="shared" si="45"/>
      </c>
      <c r="BC178" s="223"/>
      <c r="BD178" s="506"/>
      <c r="BE178" s="189">
        <f>BJ177</f>
        <v>1</v>
      </c>
      <c r="BF178" s="188" t="s">
        <v>87</v>
      </c>
      <c r="BG178" s="188">
        <f>BK177</f>
        <v>2</v>
      </c>
      <c r="BH178" s="187" t="s">
        <v>84</v>
      </c>
      <c r="BI178" s="183"/>
      <c r="BJ178" s="238"/>
      <c r="BK178" s="237"/>
      <c r="BL178" s="238"/>
      <c r="BM178" s="237"/>
      <c r="BN178" s="236"/>
      <c r="BO178" s="237"/>
      <c r="BP178" s="237"/>
      <c r="BQ178" s="236"/>
    </row>
    <row r="179" spans="3:69" ht="12" customHeight="1">
      <c r="C179" s="109" t="s">
        <v>219</v>
      </c>
      <c r="D179" s="106" t="s">
        <v>218</v>
      </c>
      <c r="E179" s="211">
        <f>IF(O173="","",O173)</f>
        <v>17</v>
      </c>
      <c r="F179" s="213" t="str">
        <f t="shared" si="46"/>
        <v>-</v>
      </c>
      <c r="G179" s="208">
        <f>IF(M173="","",M173)</f>
        <v>21</v>
      </c>
      <c r="H179" s="481" t="str">
        <f>IF(P173="","",IF(P173="○","×",IF(P173="×","○")))</f>
        <v>×</v>
      </c>
      <c r="I179" s="210">
        <f>IF(O176="","",O176)</f>
        <v>21</v>
      </c>
      <c r="J179" s="209" t="str">
        <f aca="true" t="shared" si="48" ref="J179:J184">IF(I179="","","-")</f>
        <v>-</v>
      </c>
      <c r="K179" s="208">
        <f>IF(M176="","",M176)</f>
        <v>18</v>
      </c>
      <c r="L179" s="481" t="str">
        <f>IF(P176="","",IF(P176="○","×",IF(P176="×","○")))</f>
        <v>○</v>
      </c>
      <c r="M179" s="456"/>
      <c r="N179" s="457"/>
      <c r="O179" s="457"/>
      <c r="P179" s="458"/>
      <c r="Q179" s="190">
        <v>12</v>
      </c>
      <c r="R179" s="209" t="str">
        <f t="shared" si="43"/>
        <v>-</v>
      </c>
      <c r="S179" s="216">
        <v>21</v>
      </c>
      <c r="T179" s="466" t="str">
        <f>IF(Q179&lt;&gt;"",IF(Q179&gt;S179,IF(Q180&gt;S180,"○",IF(Q181&gt;S181,"○","×")),IF(Q180&gt;S180,IF(Q181&gt;S181,"○","×"),"×")),"")</f>
        <v>×</v>
      </c>
      <c r="U179" s="534" t="s">
        <v>51</v>
      </c>
      <c r="V179" s="535"/>
      <c r="W179" s="535"/>
      <c r="X179" s="536"/>
      <c r="Y179" s="183"/>
      <c r="Z179" s="244"/>
      <c r="AA179" s="240"/>
      <c r="AB179" s="244"/>
      <c r="AC179" s="240"/>
      <c r="AD179" s="239"/>
      <c r="AE179" s="240"/>
      <c r="AF179" s="240"/>
      <c r="AG179" s="239"/>
      <c r="AH179" s="21"/>
      <c r="AI179" s="21"/>
      <c r="AJ179" s="21"/>
      <c r="AK179" s="21"/>
      <c r="AL179" s="21"/>
      <c r="AM179" s="109" t="s">
        <v>338</v>
      </c>
      <c r="AN179" s="106" t="s">
        <v>117</v>
      </c>
      <c r="AO179" s="211">
        <f>IF(AY173="","",AY173)</f>
        <v>21</v>
      </c>
      <c r="AP179" s="213" t="str">
        <f t="shared" si="47"/>
        <v>-</v>
      </c>
      <c r="AQ179" s="208">
        <f>IF(AW173="","",AW173)</f>
        <v>14</v>
      </c>
      <c r="AR179" s="481" t="str">
        <f>IF(AZ173="","",IF(AZ173="○","×",IF(AZ173="×","○")))</f>
        <v>○</v>
      </c>
      <c r="AS179" s="210">
        <f>IF(AY176="","",AY176)</f>
        <v>21</v>
      </c>
      <c r="AT179" s="209" t="str">
        <f aca="true" t="shared" si="49" ref="AT179:AT184">IF(AS179="","","-")</f>
        <v>-</v>
      </c>
      <c r="AU179" s="208">
        <f>IF(AW176="","",AW176)</f>
        <v>16</v>
      </c>
      <c r="AV179" s="481" t="str">
        <f>IF(AZ176="","",IF(AZ176="○","×",IF(AZ176="×","○")))</f>
        <v>○</v>
      </c>
      <c r="AW179" s="456"/>
      <c r="AX179" s="457"/>
      <c r="AY179" s="457"/>
      <c r="AZ179" s="458"/>
      <c r="BA179" s="190">
        <v>21</v>
      </c>
      <c r="BB179" s="209" t="str">
        <f t="shared" si="45"/>
        <v>-</v>
      </c>
      <c r="BC179" s="216">
        <v>11</v>
      </c>
      <c r="BD179" s="466" t="str">
        <f>IF(BA179&lt;&gt;"",IF(BA179&gt;BC179,IF(BA180&gt;BC180,"○",IF(BA181&gt;BC181,"○","×")),IF(BA180&gt;BC180,IF(BA181&gt;BC181,"○","×"),"×")),"")</f>
        <v>○</v>
      </c>
      <c r="BE179" s="534" t="s">
        <v>50</v>
      </c>
      <c r="BF179" s="535"/>
      <c r="BG179" s="535"/>
      <c r="BH179" s="536"/>
      <c r="BI179" s="183"/>
      <c r="BJ179" s="244"/>
      <c r="BK179" s="240"/>
      <c r="BL179" s="244"/>
      <c r="BM179" s="240"/>
      <c r="BN179" s="239"/>
      <c r="BO179" s="240"/>
      <c r="BP179" s="240"/>
      <c r="BQ179" s="239"/>
    </row>
    <row r="180" spans="3:69" ht="12" customHeight="1">
      <c r="C180" s="105" t="s">
        <v>222</v>
      </c>
      <c r="D180" s="104" t="s">
        <v>223</v>
      </c>
      <c r="E180" s="211">
        <f>IF(O174="","",O174)</f>
        <v>13</v>
      </c>
      <c r="F180" s="209" t="str">
        <f t="shared" si="46"/>
        <v>-</v>
      </c>
      <c r="G180" s="208">
        <f>IF(M174="","",M174)</f>
        <v>21</v>
      </c>
      <c r="H180" s="482">
        <f>IF(J177="","",J177)</f>
      </c>
      <c r="I180" s="210">
        <f>IF(O177="","",O177)</f>
        <v>13</v>
      </c>
      <c r="J180" s="209" t="str">
        <f t="shared" si="48"/>
        <v>-</v>
      </c>
      <c r="K180" s="208">
        <f>IF(M177="","",M177)</f>
        <v>21</v>
      </c>
      <c r="L180" s="482" t="str">
        <f>IF(N177="","",N177)</f>
        <v>-</v>
      </c>
      <c r="M180" s="459"/>
      <c r="N180" s="460"/>
      <c r="O180" s="460"/>
      <c r="P180" s="461"/>
      <c r="Q180" s="190">
        <v>8</v>
      </c>
      <c r="R180" s="209" t="str">
        <f t="shared" si="43"/>
        <v>-</v>
      </c>
      <c r="S180" s="216">
        <v>21</v>
      </c>
      <c r="T180" s="466"/>
      <c r="U180" s="531"/>
      <c r="V180" s="532"/>
      <c r="W180" s="532"/>
      <c r="X180" s="533"/>
      <c r="Y180" s="183"/>
      <c r="Z180" s="244">
        <f>COUNTIF(E179:T181,"○")</f>
        <v>1</v>
      </c>
      <c r="AA180" s="240">
        <f>COUNTIF(E179:T181,"×")</f>
        <v>2</v>
      </c>
      <c r="AB180" s="243">
        <f>(IF((E179&gt;G179),1,0))+(IF((E180&gt;G180),1,0))+(IF((E181&gt;G181),1,0))+(IF((I179&gt;K179),1,0))+(IF((I180&gt;K180),1,0))+(IF((I181&gt;K181),1,0))+(IF((M179&gt;O179),1,0))+(IF((M180&gt;O180),1,0))+(IF((M181&gt;O181),1,0))+(IF((Q179&gt;S179),1,0))+(IF((Q180&gt;S180),1,0))+(IF((Q181&gt;S181),1,0))</f>
        <v>2</v>
      </c>
      <c r="AC180" s="242">
        <f>(IF((E179&lt;G179),1,0))+(IF((E180&lt;G180),1,0))+(IF((E181&lt;G181),1,0))+(IF((I179&lt;K179),1,0))+(IF((I180&lt;K180),1,0))+(IF((I181&lt;K181),1,0))+(IF((M179&lt;O179),1,0))+(IF((M180&lt;O180),1,0))+(IF((M181&lt;O181),1,0))+(IF((Q179&lt;S179),1,0))+(IF((Q180&lt;S180),1,0))+(IF((Q181&lt;S181),1,0))</f>
        <v>5</v>
      </c>
      <c r="AD180" s="241">
        <f>AB180-AC180</f>
        <v>-3</v>
      </c>
      <c r="AE180" s="240">
        <f>SUM(E179:E181,I179:I181,M179:M181,Q179:Q181)</f>
        <v>105</v>
      </c>
      <c r="AF180" s="240">
        <f>SUM(G179:G181,K179:K181,O179:O181,S179:S181)</f>
        <v>142</v>
      </c>
      <c r="AG180" s="239">
        <f>AE180-AF180</f>
        <v>-37</v>
      </c>
      <c r="AH180" s="21"/>
      <c r="AI180" s="21"/>
      <c r="AJ180" s="21"/>
      <c r="AK180" s="21"/>
      <c r="AL180" s="21"/>
      <c r="AM180" s="105" t="s">
        <v>341</v>
      </c>
      <c r="AN180" s="104" t="s">
        <v>117</v>
      </c>
      <c r="AO180" s="211">
        <f>IF(AY174="","",AY174)</f>
        <v>21</v>
      </c>
      <c r="AP180" s="209" t="str">
        <f t="shared" si="47"/>
        <v>-</v>
      </c>
      <c r="AQ180" s="208">
        <f>IF(AW174="","",AW174)</f>
        <v>8</v>
      </c>
      <c r="AR180" s="482">
        <f>IF(AT177="","",AT177)</f>
      </c>
      <c r="AS180" s="210">
        <f>IF(AY177="","",AY177)</f>
        <v>21</v>
      </c>
      <c r="AT180" s="209" t="str">
        <f t="shared" si="49"/>
        <v>-</v>
      </c>
      <c r="AU180" s="208">
        <f>IF(AW177="","",AW177)</f>
        <v>7</v>
      </c>
      <c r="AV180" s="482" t="str">
        <f>IF(AX177="","",AX177)</f>
        <v>-</v>
      </c>
      <c r="AW180" s="459"/>
      <c r="AX180" s="460"/>
      <c r="AY180" s="460"/>
      <c r="AZ180" s="461"/>
      <c r="BA180" s="190">
        <v>21</v>
      </c>
      <c r="BB180" s="209" t="str">
        <f t="shared" si="45"/>
        <v>-</v>
      </c>
      <c r="BC180" s="216">
        <v>11</v>
      </c>
      <c r="BD180" s="466"/>
      <c r="BE180" s="531"/>
      <c r="BF180" s="532"/>
      <c r="BG180" s="532"/>
      <c r="BH180" s="533"/>
      <c r="BI180" s="183"/>
      <c r="BJ180" s="244">
        <f>COUNTIF(AO179:BD181,"○")</f>
        <v>3</v>
      </c>
      <c r="BK180" s="240">
        <f>COUNTIF(AO179:BD181,"×")</f>
        <v>0</v>
      </c>
      <c r="BL180" s="243">
        <f>(IF((AO179&gt;AQ179),1,0))+(IF((AO180&gt;AQ180),1,0))+(IF((AO181&gt;AQ181),1,0))+(IF((AS179&gt;AU179),1,0))+(IF((AS180&gt;AU180),1,0))+(IF((AS181&gt;AU181),1,0))+(IF((AW179&gt;AY179),1,0))+(IF((AW180&gt;AY180),1,0))+(IF((AW181&gt;AY181),1,0))+(IF((BA179&gt;BC179),1,0))+(IF((BA180&gt;BC180),1,0))+(IF((BA181&gt;BC181),1,0))</f>
        <v>6</v>
      </c>
      <c r="BM180" s="242">
        <f>(IF((AO179&lt;AQ179),1,0))+(IF((AO180&lt;AQ180),1,0))+(IF((AO181&lt;AQ181),1,0))+(IF((AS179&lt;AU179),1,0))+(IF((AS180&lt;AU180),1,0))+(IF((AS181&lt;AU181),1,0))+(IF((AW179&lt;AY179),1,0))+(IF((AW180&lt;AY180),1,0))+(IF((AW181&lt;AY181),1,0))+(IF((BA179&lt;BC179),1,0))+(IF((BA180&lt;BC180),1,0))+(IF((BA181&lt;BC181),1,0))</f>
        <v>0</v>
      </c>
      <c r="BN180" s="241">
        <f>BL180-BM180</f>
        <v>6</v>
      </c>
      <c r="BO180" s="240">
        <f>SUM(AO179:AO181,AS179:AS181,AW179:AW181,BA179:BA181)</f>
        <v>126</v>
      </c>
      <c r="BP180" s="240">
        <f>SUM(AQ179:AQ181,AU179:AU181,AY179:AY181,BC179:BC181)</f>
        <v>67</v>
      </c>
      <c r="BQ180" s="239">
        <f>BO180-BP180</f>
        <v>59</v>
      </c>
    </row>
    <row r="181" spans="3:69" ht="12" customHeight="1">
      <c r="C181" s="108"/>
      <c r="D181" s="107" t="s">
        <v>20</v>
      </c>
      <c r="E181" s="226">
        <f>IF(O175="","",O175)</f>
      </c>
      <c r="F181" s="224">
        <f t="shared" si="46"/>
      </c>
      <c r="G181" s="225">
        <f>IF(M175="","",M175)</f>
      </c>
      <c r="H181" s="504">
        <f>IF(J178="","",J178)</f>
      </c>
      <c r="I181" s="248">
        <f>IF(O178="","",O178)</f>
        <v>21</v>
      </c>
      <c r="J181" s="209" t="str">
        <f t="shared" si="48"/>
        <v>-</v>
      </c>
      <c r="K181" s="225">
        <f>IF(M178="","",M178)</f>
        <v>19</v>
      </c>
      <c r="L181" s="504" t="str">
        <f>IF(N178="","",N178)</f>
        <v>-</v>
      </c>
      <c r="M181" s="520"/>
      <c r="N181" s="518"/>
      <c r="O181" s="518"/>
      <c r="P181" s="519"/>
      <c r="Q181" s="192"/>
      <c r="R181" s="209">
        <f t="shared" si="43"/>
      </c>
      <c r="S181" s="223"/>
      <c r="T181" s="506"/>
      <c r="U181" s="189">
        <f>Z180</f>
        <v>1</v>
      </c>
      <c r="V181" s="188" t="s">
        <v>87</v>
      </c>
      <c r="W181" s="188">
        <f>AA180</f>
        <v>2</v>
      </c>
      <c r="X181" s="187" t="s">
        <v>84</v>
      </c>
      <c r="Y181" s="183"/>
      <c r="Z181" s="244"/>
      <c r="AA181" s="240"/>
      <c r="AB181" s="244"/>
      <c r="AC181" s="240"/>
      <c r="AD181" s="239"/>
      <c r="AE181" s="240"/>
      <c r="AF181" s="240"/>
      <c r="AG181" s="239"/>
      <c r="AH181" s="21"/>
      <c r="AI181" s="21"/>
      <c r="AJ181" s="21"/>
      <c r="AK181" s="21"/>
      <c r="AL181" s="21"/>
      <c r="AM181" s="108"/>
      <c r="AN181" s="107" t="s">
        <v>20</v>
      </c>
      <c r="AO181" s="226">
        <f>IF(AY175="","",AY175)</f>
      </c>
      <c r="AP181" s="224">
        <f t="shared" si="47"/>
      </c>
      <c r="AQ181" s="225">
        <f>IF(AW175="","",AW175)</f>
      </c>
      <c r="AR181" s="504">
        <f>IF(AT178="","",AT178)</f>
      </c>
      <c r="AS181" s="248">
        <f>IF(AY178="","",AY178)</f>
      </c>
      <c r="AT181" s="209">
        <f t="shared" si="49"/>
      </c>
      <c r="AU181" s="225">
        <f>IF(AW178="","",AW178)</f>
      </c>
      <c r="AV181" s="504">
        <f>IF(AX178="","",AX178)</f>
      </c>
      <c r="AW181" s="520"/>
      <c r="AX181" s="518"/>
      <c r="AY181" s="518"/>
      <c r="AZ181" s="519"/>
      <c r="BA181" s="192"/>
      <c r="BB181" s="209">
        <f t="shared" si="45"/>
      </c>
      <c r="BC181" s="223"/>
      <c r="BD181" s="506"/>
      <c r="BE181" s="189">
        <f>BJ180</f>
        <v>3</v>
      </c>
      <c r="BF181" s="188" t="s">
        <v>87</v>
      </c>
      <c r="BG181" s="188">
        <f>BK180</f>
        <v>0</v>
      </c>
      <c r="BH181" s="187" t="s">
        <v>84</v>
      </c>
      <c r="BI181" s="183"/>
      <c r="BJ181" s="244"/>
      <c r="BK181" s="240"/>
      <c r="BL181" s="244"/>
      <c r="BM181" s="240"/>
      <c r="BN181" s="239"/>
      <c r="BO181" s="240"/>
      <c r="BP181" s="240"/>
      <c r="BQ181" s="239"/>
    </row>
    <row r="182" spans="3:69" ht="12" customHeight="1">
      <c r="C182" s="105" t="s">
        <v>237</v>
      </c>
      <c r="D182" s="106" t="s">
        <v>221</v>
      </c>
      <c r="E182" s="211">
        <f>IF(S173="","",S173)</f>
        <v>21</v>
      </c>
      <c r="F182" s="209" t="str">
        <f t="shared" si="46"/>
        <v>-</v>
      </c>
      <c r="G182" s="208">
        <f>IF(Q173="","",Q173)</f>
        <v>17</v>
      </c>
      <c r="H182" s="481" t="str">
        <f>IF(T173="","",IF(T173="○","×",IF(T173="×","○")))</f>
        <v>×</v>
      </c>
      <c r="I182" s="210">
        <f>IF(S176="","",S176)</f>
        <v>21</v>
      </c>
      <c r="J182" s="213" t="str">
        <f t="shared" si="48"/>
        <v>-</v>
      </c>
      <c r="K182" s="208">
        <f>IF(Q176="","",Q176)</f>
        <v>15</v>
      </c>
      <c r="L182" s="481" t="str">
        <f>IF(T176="","",IF(T176="○","×",IF(T176="×","○")))</f>
        <v>○</v>
      </c>
      <c r="M182" s="214">
        <f>IF(S179="","",S179)</f>
        <v>21</v>
      </c>
      <c r="N182" s="209" t="str">
        <f>IF(M182="","","-")</f>
        <v>-</v>
      </c>
      <c r="O182" s="212">
        <f>IF(Q179="","",Q179)</f>
        <v>12</v>
      </c>
      <c r="P182" s="481" t="str">
        <f>IF(T179="","",IF(T179="○","×",IF(T179="×","○")))</f>
        <v>○</v>
      </c>
      <c r="Q182" s="456"/>
      <c r="R182" s="457"/>
      <c r="S182" s="457"/>
      <c r="T182" s="484"/>
      <c r="U182" s="534" t="s">
        <v>52</v>
      </c>
      <c r="V182" s="535"/>
      <c r="W182" s="535"/>
      <c r="X182" s="536"/>
      <c r="Y182" s="183"/>
      <c r="Z182" s="234"/>
      <c r="AA182" s="233"/>
      <c r="AB182" s="234"/>
      <c r="AC182" s="233"/>
      <c r="AD182" s="247"/>
      <c r="AE182" s="233"/>
      <c r="AF182" s="233"/>
      <c r="AG182" s="247"/>
      <c r="AH182" s="21"/>
      <c r="AI182" s="21"/>
      <c r="AJ182" s="21"/>
      <c r="AK182" s="21"/>
      <c r="AL182" s="21"/>
      <c r="AM182" s="105" t="s">
        <v>75</v>
      </c>
      <c r="AN182" s="106" t="s">
        <v>17</v>
      </c>
      <c r="AO182" s="211">
        <f>IF(BC173="","",BC173)</f>
        <v>21</v>
      </c>
      <c r="AP182" s="209" t="str">
        <f t="shared" si="47"/>
        <v>-</v>
      </c>
      <c r="AQ182" s="208">
        <f>IF(BA173="","",BA173)</f>
        <v>10</v>
      </c>
      <c r="AR182" s="481" t="str">
        <f>IF(BD173="","",IF(BD173="○","×",IF(BD173="×","○")))</f>
        <v>×</v>
      </c>
      <c r="AS182" s="210">
        <f>IF(BC176="","",BC176)</f>
        <v>15</v>
      </c>
      <c r="AT182" s="213" t="str">
        <f t="shared" si="49"/>
        <v>-</v>
      </c>
      <c r="AU182" s="208">
        <f>IF(BA176="","",BA176)</f>
        <v>21</v>
      </c>
      <c r="AV182" s="481" t="str">
        <f>IF(BD176="","",IF(BD176="○","×",IF(BD176="×","○")))</f>
        <v>×</v>
      </c>
      <c r="AW182" s="214">
        <f>IF(BC179="","",BC179)</f>
        <v>11</v>
      </c>
      <c r="AX182" s="209" t="str">
        <f>IF(AW182="","","-")</f>
        <v>-</v>
      </c>
      <c r="AY182" s="212">
        <f>IF(BA179="","",BA179)</f>
        <v>21</v>
      </c>
      <c r="AZ182" s="481" t="str">
        <f>IF(BD179="","",IF(BD179="○","×",IF(BD179="×","○")))</f>
        <v>×</v>
      </c>
      <c r="BA182" s="456"/>
      <c r="BB182" s="457"/>
      <c r="BC182" s="457"/>
      <c r="BD182" s="484"/>
      <c r="BE182" s="534" t="s">
        <v>53</v>
      </c>
      <c r="BF182" s="535"/>
      <c r="BG182" s="535"/>
      <c r="BH182" s="536"/>
      <c r="BI182" s="183"/>
      <c r="BJ182" s="234"/>
      <c r="BK182" s="233"/>
      <c r="BL182" s="234"/>
      <c r="BM182" s="233"/>
      <c r="BN182" s="247"/>
      <c r="BO182" s="233"/>
      <c r="BP182" s="233"/>
      <c r="BQ182" s="247"/>
    </row>
    <row r="183" spans="3:69" ht="12" customHeight="1">
      <c r="C183" s="105" t="s">
        <v>238</v>
      </c>
      <c r="D183" s="104" t="s">
        <v>221</v>
      </c>
      <c r="E183" s="211">
        <f>IF(S174="","",S174)</f>
        <v>13</v>
      </c>
      <c r="F183" s="209" t="str">
        <f t="shared" si="46"/>
        <v>-</v>
      </c>
      <c r="G183" s="208">
        <f>IF(Q174="","",Q174)</f>
        <v>21</v>
      </c>
      <c r="H183" s="482" t="str">
        <f>IF(J180="","",J180)</f>
        <v>-</v>
      </c>
      <c r="I183" s="210">
        <f>IF(S177="","",S177)</f>
        <v>21</v>
      </c>
      <c r="J183" s="209" t="str">
        <f t="shared" si="48"/>
        <v>-</v>
      </c>
      <c r="K183" s="208">
        <f>IF(Q177="","",Q177)</f>
        <v>16</v>
      </c>
      <c r="L183" s="482">
        <f>IF(N180="","",N180)</f>
      </c>
      <c r="M183" s="210">
        <f>IF(S180="","",S180)</f>
        <v>21</v>
      </c>
      <c r="N183" s="209" t="str">
        <f>IF(M183="","","-")</f>
        <v>-</v>
      </c>
      <c r="O183" s="208">
        <f>IF(Q180="","",Q180)</f>
        <v>8</v>
      </c>
      <c r="P183" s="482" t="str">
        <f>IF(R180="","",R180)</f>
        <v>-</v>
      </c>
      <c r="Q183" s="459"/>
      <c r="R183" s="460"/>
      <c r="S183" s="460"/>
      <c r="T183" s="485"/>
      <c r="U183" s="531"/>
      <c r="V183" s="532"/>
      <c r="W183" s="532"/>
      <c r="X183" s="533"/>
      <c r="Y183" s="183"/>
      <c r="Z183" s="244">
        <f>COUNTIF(E182:T184,"○")</f>
        <v>2</v>
      </c>
      <c r="AA183" s="240">
        <f>COUNTIF(E182:T184,"×")</f>
        <v>1</v>
      </c>
      <c r="AB183" s="243">
        <f>(IF((E182&gt;G182),1,0))+(IF((E183&gt;G183),1,0))+(IF((E184&gt;G184),1,0))+(IF((I182&gt;K182),1,0))+(IF((I183&gt;K183),1,0))+(IF((I184&gt;K184),1,0))+(IF((M182&gt;O182),1,0))+(IF((M183&gt;O183),1,0))+(IF((M184&gt;O184),1,0))+(IF((Q182&gt;S182),1,0))+(IF((Q183&gt;S183),1,0))+(IF((Q184&gt;S184),1,0))</f>
        <v>5</v>
      </c>
      <c r="AC183" s="242">
        <f>(IF((E182&lt;G182),1,0))+(IF((E183&lt;G183),1,0))+(IF((E184&lt;G184),1,0))+(IF((I182&lt;K182),1,0))+(IF((I183&lt;K183),1,0))+(IF((I184&lt;K184),1,0))+(IF((M182&lt;O182),1,0))+(IF((M183&lt;O183),1,0))+(IF((M184&lt;O184),1,0))+(IF((Q182&lt;S182),1,0))+(IF((Q183&lt;S183),1,0))+(IF((Q184&lt;S184),1,0))</f>
        <v>2</v>
      </c>
      <c r="AD183" s="241">
        <f>AB183-AC183</f>
        <v>3</v>
      </c>
      <c r="AE183" s="240">
        <f>SUM(E182:E184,I182:I184,M182:M184,Q182:Q184)</f>
        <v>128</v>
      </c>
      <c r="AF183" s="240">
        <f>SUM(G182:G184,K182:K184,O182:O184,S182:S184)</f>
        <v>110</v>
      </c>
      <c r="AG183" s="239">
        <f>AE183-AF183</f>
        <v>18</v>
      </c>
      <c r="AH183" s="21"/>
      <c r="AI183" s="21"/>
      <c r="AJ183" s="21"/>
      <c r="AK183" s="21"/>
      <c r="AL183" s="21"/>
      <c r="AM183" s="105" t="s">
        <v>74</v>
      </c>
      <c r="AN183" s="104" t="s">
        <v>17</v>
      </c>
      <c r="AO183" s="211">
        <f>IF(BC174="","",BC174)</f>
        <v>12</v>
      </c>
      <c r="AP183" s="209" t="str">
        <f t="shared" si="47"/>
        <v>-</v>
      </c>
      <c r="AQ183" s="208">
        <f>IF(BA174="","",BA174)</f>
        <v>21</v>
      </c>
      <c r="AR183" s="482" t="str">
        <f>IF(AT180="","",AT180)</f>
        <v>-</v>
      </c>
      <c r="AS183" s="210">
        <f>IF(BC177="","",BC177)</f>
        <v>23</v>
      </c>
      <c r="AT183" s="209" t="str">
        <f t="shared" si="49"/>
        <v>-</v>
      </c>
      <c r="AU183" s="208">
        <f>IF(BA177="","",BA177)</f>
        <v>25</v>
      </c>
      <c r="AV183" s="482">
        <f>IF(AX180="","",AX180)</f>
      </c>
      <c r="AW183" s="210">
        <f>IF(BC180="","",BC180)</f>
        <v>11</v>
      </c>
      <c r="AX183" s="209" t="str">
        <f>IF(AW183="","","-")</f>
        <v>-</v>
      </c>
      <c r="AY183" s="208">
        <f>IF(BA180="","",BA180)</f>
        <v>21</v>
      </c>
      <c r="AZ183" s="482" t="str">
        <f>IF(BB180="","",BB180)</f>
        <v>-</v>
      </c>
      <c r="BA183" s="459"/>
      <c r="BB183" s="460"/>
      <c r="BC183" s="460"/>
      <c r="BD183" s="485"/>
      <c r="BE183" s="531"/>
      <c r="BF183" s="532"/>
      <c r="BG183" s="532"/>
      <c r="BH183" s="533"/>
      <c r="BI183" s="183"/>
      <c r="BJ183" s="244">
        <f>COUNTIF(AO182:BD184,"○")</f>
        <v>0</v>
      </c>
      <c r="BK183" s="240">
        <f>COUNTIF(AO182:BD184,"×")</f>
        <v>3</v>
      </c>
      <c r="BL183" s="243">
        <f>(IF((AO182&gt;AQ182),1,0))+(IF((AO183&gt;AQ183),1,0))+(IF((AO184&gt;AQ184),1,0))+(IF((AS182&gt;AU182),1,0))+(IF((AS183&gt;AU183),1,0))+(IF((AS184&gt;AU184),1,0))+(IF((AW182&gt;AY182),1,0))+(IF((AW183&gt;AY183),1,0))+(IF((AW184&gt;AY184),1,0))+(IF((BA182&gt;BC182),1,0))+(IF((BA183&gt;BC183),1,0))+(IF((BA184&gt;BC184),1,0))</f>
        <v>1</v>
      </c>
      <c r="BM183" s="242">
        <f>(IF((AO182&lt;AQ182),1,0))+(IF((AO183&lt;AQ183),1,0))+(IF((AO184&lt;AQ184),1,0))+(IF((AS182&lt;AU182),1,0))+(IF((AS183&lt;AU183),1,0))+(IF((AS184&lt;AU184),1,0))+(IF((AW182&lt;AY182),1,0))+(IF((AW183&lt;AY183),1,0))+(IF((AW184&lt;AY184),1,0))+(IF((BA182&lt;BC182),1,0))+(IF((BA183&lt;BC183),1,0))+(IF((BA184&lt;BC184),1,0))</f>
        <v>6</v>
      </c>
      <c r="BN183" s="241">
        <f>BL183-BM183</f>
        <v>-5</v>
      </c>
      <c r="BO183" s="240">
        <f>SUM(AO182:AO184,AS182:AS184,AW182:AW184,BA182:BA184)</f>
        <v>102</v>
      </c>
      <c r="BP183" s="240">
        <f>SUM(AQ182:AQ184,AU182:AU184,AY182:AY184,BC182:BC184)</f>
        <v>140</v>
      </c>
      <c r="BQ183" s="239">
        <f>BO183-BP183</f>
        <v>-38</v>
      </c>
    </row>
    <row r="184" spans="3:69" ht="12" customHeight="1" thickBot="1">
      <c r="C184" s="103"/>
      <c r="D184" s="102" t="s">
        <v>18</v>
      </c>
      <c r="E184" s="201">
        <f>IF(S175="","",S175)</f>
        <v>10</v>
      </c>
      <c r="F184" s="199" t="str">
        <f t="shared" si="46"/>
        <v>-</v>
      </c>
      <c r="G184" s="198">
        <f>IF(Q175="","",Q175)</f>
        <v>21</v>
      </c>
      <c r="H184" s="483" t="str">
        <f>IF(J181="","",J181)</f>
        <v>-</v>
      </c>
      <c r="I184" s="200">
        <f>IF(S178="","",S178)</f>
      </c>
      <c r="J184" s="199">
        <f t="shared" si="48"/>
      </c>
      <c r="K184" s="198">
        <f>IF(Q178="","",Q178)</f>
      </c>
      <c r="L184" s="483">
        <f>IF(N181="","",N181)</f>
      </c>
      <c r="M184" s="200">
        <f>IF(S181="","",S181)</f>
      </c>
      <c r="N184" s="199">
        <f>IF(M184="","","-")</f>
      </c>
      <c r="O184" s="198">
        <f>IF(Q181="","",Q181)</f>
      </c>
      <c r="P184" s="483">
        <f>IF(R181="","",R181)</f>
      </c>
      <c r="Q184" s="462"/>
      <c r="R184" s="463"/>
      <c r="S184" s="463"/>
      <c r="T184" s="486"/>
      <c r="U184" s="186">
        <f>Z183</f>
        <v>2</v>
      </c>
      <c r="V184" s="185" t="s">
        <v>87</v>
      </c>
      <c r="W184" s="185">
        <f>AA183</f>
        <v>1</v>
      </c>
      <c r="X184" s="184" t="s">
        <v>84</v>
      </c>
      <c r="Y184" s="183"/>
      <c r="Z184" s="238"/>
      <c r="AA184" s="237"/>
      <c r="AB184" s="238"/>
      <c r="AC184" s="237"/>
      <c r="AD184" s="236"/>
      <c r="AE184" s="237"/>
      <c r="AF184" s="237"/>
      <c r="AG184" s="236"/>
      <c r="AH184" s="21"/>
      <c r="AI184" s="21"/>
      <c r="AJ184" s="21"/>
      <c r="AK184" s="21"/>
      <c r="AL184" s="21"/>
      <c r="AM184" s="103"/>
      <c r="AN184" s="102" t="s">
        <v>18</v>
      </c>
      <c r="AO184" s="201">
        <f>IF(BC175="","",BC175)</f>
        <v>9</v>
      </c>
      <c r="AP184" s="199" t="str">
        <f t="shared" si="47"/>
        <v>-</v>
      </c>
      <c r="AQ184" s="198">
        <f>IF(BA175="","",BA175)</f>
        <v>21</v>
      </c>
      <c r="AR184" s="483">
        <f>IF(AT181="","",AT181)</f>
      </c>
      <c r="AS184" s="200">
        <f>IF(BC178="","",BC178)</f>
      </c>
      <c r="AT184" s="199">
        <f t="shared" si="49"/>
      </c>
      <c r="AU184" s="198">
        <f>IF(BA178="","",BA178)</f>
      </c>
      <c r="AV184" s="483">
        <f>IF(AX181="","",AX181)</f>
      </c>
      <c r="AW184" s="200">
        <f>IF(BC181="","",BC181)</f>
      </c>
      <c r="AX184" s="199">
        <f>IF(AW184="","","-")</f>
      </c>
      <c r="AY184" s="198">
        <f>IF(BA181="","",BA181)</f>
      </c>
      <c r="AZ184" s="483">
        <f>IF(BB181="","",BB181)</f>
      </c>
      <c r="BA184" s="462"/>
      <c r="BB184" s="463"/>
      <c r="BC184" s="463"/>
      <c r="BD184" s="486"/>
      <c r="BE184" s="186">
        <f>BJ183</f>
        <v>0</v>
      </c>
      <c r="BF184" s="185" t="s">
        <v>87</v>
      </c>
      <c r="BG184" s="185">
        <f>BK183</f>
        <v>3</v>
      </c>
      <c r="BH184" s="184" t="s">
        <v>84</v>
      </c>
      <c r="BI184" s="183"/>
      <c r="BJ184" s="238"/>
      <c r="BK184" s="237"/>
      <c r="BL184" s="238"/>
      <c r="BM184" s="237"/>
      <c r="BN184" s="236"/>
      <c r="BO184" s="237"/>
      <c r="BP184" s="237"/>
      <c r="BQ184" s="236"/>
    </row>
    <row r="185" spans="3:65" ht="12" customHeight="1">
      <c r="C185" s="74"/>
      <c r="D185" s="78"/>
      <c r="E185" s="78"/>
      <c r="F185" s="78"/>
      <c r="G185" s="78"/>
      <c r="H185" s="78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6"/>
      <c r="T185" s="76"/>
      <c r="U185" s="76"/>
      <c r="V185" s="76"/>
      <c r="W185" s="76"/>
      <c r="X185" s="75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</row>
    <row r="186" spans="3:65" ht="12" customHeight="1">
      <c r="C186" s="74"/>
      <c r="D186" s="78"/>
      <c r="E186" s="78"/>
      <c r="F186" s="78"/>
      <c r="G186" s="78"/>
      <c r="H186" s="78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6"/>
      <c r="T186" s="76"/>
      <c r="U186" s="76"/>
      <c r="V186" s="76"/>
      <c r="W186" s="76"/>
      <c r="X186" s="75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</row>
    <row r="187" spans="3:65" ht="12" customHeight="1">
      <c r="C187" s="74"/>
      <c r="D187" s="78"/>
      <c r="E187" s="78"/>
      <c r="F187" s="78"/>
      <c r="G187" s="78"/>
      <c r="H187" s="78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6"/>
      <c r="T187" s="76"/>
      <c r="U187" s="76"/>
      <c r="V187" s="76"/>
      <c r="W187" s="76"/>
      <c r="X187" s="75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</row>
    <row r="188" spans="3:75" ht="10.5" customHeight="1" thickBot="1">
      <c r="C188" s="74"/>
      <c r="D188" s="78"/>
      <c r="E188" s="78"/>
      <c r="F188" s="78"/>
      <c r="G188" s="78"/>
      <c r="H188" s="78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6"/>
      <c r="T188" s="76"/>
      <c r="U188" s="76"/>
      <c r="V188" s="76"/>
      <c r="W188" s="76"/>
      <c r="X188" s="75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</row>
    <row r="189" spans="1:65" ht="10.5" customHeight="1">
      <c r="A189" s="118"/>
      <c r="B189" s="118"/>
      <c r="C189" s="119"/>
      <c r="D189" s="123"/>
      <c r="E189" s="123"/>
      <c r="F189" s="123"/>
      <c r="G189" s="123"/>
      <c r="H189" s="123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1"/>
      <c r="T189" s="121"/>
      <c r="U189" s="121"/>
      <c r="V189" s="121"/>
      <c r="W189" s="121"/>
      <c r="X189" s="120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</row>
    <row r="190" spans="3:65" ht="12" customHeight="1" thickBot="1">
      <c r="C190" s="74"/>
      <c r="D190" s="78"/>
      <c r="E190" s="78"/>
      <c r="F190" s="78"/>
      <c r="G190" s="78"/>
      <c r="H190" s="78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6"/>
      <c r="T190" s="76"/>
      <c r="U190" s="76"/>
      <c r="V190" s="76"/>
      <c r="W190" s="76"/>
      <c r="X190" s="75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</row>
    <row r="191" spans="5:73" ht="12" customHeight="1"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Z191" s="72"/>
      <c r="AA191" s="72"/>
      <c r="AB191" s="72"/>
      <c r="AC191" s="93"/>
      <c r="AD191" s="93"/>
      <c r="AE191" s="75"/>
      <c r="AF191" s="75"/>
      <c r="AG191" s="75"/>
      <c r="AH191" s="75"/>
      <c r="AI191" s="75"/>
      <c r="AJ191" s="75"/>
      <c r="AK191" s="75"/>
      <c r="AL191" s="75"/>
      <c r="AM191" s="377" t="s">
        <v>39</v>
      </c>
      <c r="AN191" s="378"/>
      <c r="AO191" s="441" t="str">
        <f>AM193</f>
        <v>川原　周次</v>
      </c>
      <c r="AP191" s="442"/>
      <c r="AQ191" s="442"/>
      <c r="AR191" s="443"/>
      <c r="AS191" s="444" t="str">
        <f>AM196</f>
        <v>西村　忠</v>
      </c>
      <c r="AT191" s="442"/>
      <c r="AU191" s="442"/>
      <c r="AV191" s="443"/>
      <c r="AW191" s="444" t="str">
        <f>AM199</f>
        <v>大西　陸斗</v>
      </c>
      <c r="AX191" s="442"/>
      <c r="AY191" s="442"/>
      <c r="AZ191" s="443"/>
      <c r="BA191" s="444" t="str">
        <f>AM202</f>
        <v>岡田　安俊</v>
      </c>
      <c r="BB191" s="442"/>
      <c r="BC191" s="442"/>
      <c r="BD191" s="443"/>
      <c r="BE191" s="444" t="str">
        <f>AM205</f>
        <v>松村　達也</v>
      </c>
      <c r="BF191" s="442"/>
      <c r="BG191" s="442"/>
      <c r="BH191" s="443"/>
      <c r="BI191" s="416" t="s">
        <v>78</v>
      </c>
      <c r="BJ191" s="417"/>
      <c r="BK191" s="417"/>
      <c r="BL191" s="418"/>
      <c r="BM191" s="235"/>
      <c r="BN191" s="419" t="s">
        <v>80</v>
      </c>
      <c r="BO191" s="420"/>
      <c r="BP191" s="431" t="s">
        <v>81</v>
      </c>
      <c r="BQ191" s="432"/>
      <c r="BR191" s="433"/>
      <c r="BS191" s="405" t="s">
        <v>82</v>
      </c>
      <c r="BT191" s="406"/>
      <c r="BU191" s="407"/>
    </row>
    <row r="192" spans="3:73" ht="12" customHeight="1" thickBot="1">
      <c r="C192" s="408" t="s">
        <v>15</v>
      </c>
      <c r="D192" s="408"/>
      <c r="E192" s="408"/>
      <c r="F192" s="408"/>
      <c r="G192" s="408"/>
      <c r="H192" s="408"/>
      <c r="I192" s="408"/>
      <c r="J192" s="408"/>
      <c r="K192" s="408"/>
      <c r="L192" s="408"/>
      <c r="M192" s="408"/>
      <c r="N192" s="408"/>
      <c r="O192" s="408"/>
      <c r="P192" s="408"/>
      <c r="Q192" s="408"/>
      <c r="R192" s="408"/>
      <c r="S192" s="408"/>
      <c r="T192" s="408"/>
      <c r="U192" s="408"/>
      <c r="V192" s="408"/>
      <c r="W192" s="408"/>
      <c r="X192" s="408"/>
      <c r="Y192" s="408"/>
      <c r="Z192" s="408"/>
      <c r="AA192" s="408"/>
      <c r="AB192" s="408"/>
      <c r="AC192" s="408"/>
      <c r="AD192" s="408"/>
      <c r="AE192" s="82"/>
      <c r="AF192" s="82"/>
      <c r="AG192" s="82"/>
      <c r="AH192" s="82"/>
      <c r="AI192" s="82"/>
      <c r="AJ192" s="82"/>
      <c r="AK192" s="82"/>
      <c r="AL192" s="82"/>
      <c r="AM192" s="379"/>
      <c r="AN192" s="380"/>
      <c r="AO192" s="409" t="str">
        <f>AM194</f>
        <v>満田　圭師</v>
      </c>
      <c r="AP192" s="410"/>
      <c r="AQ192" s="410"/>
      <c r="AR192" s="411"/>
      <c r="AS192" s="412" t="str">
        <f>AM197</f>
        <v>十河　奨平</v>
      </c>
      <c r="AT192" s="410"/>
      <c r="AU192" s="410"/>
      <c r="AV192" s="411"/>
      <c r="AW192" s="412" t="str">
        <f>AM200</f>
        <v>稲葉　真也</v>
      </c>
      <c r="AX192" s="410"/>
      <c r="AY192" s="410"/>
      <c r="AZ192" s="411"/>
      <c r="BA192" s="412" t="str">
        <f>AM203</f>
        <v>小濱　和重</v>
      </c>
      <c r="BB192" s="410"/>
      <c r="BC192" s="410"/>
      <c r="BD192" s="411"/>
      <c r="BE192" s="412" t="str">
        <f>AM206</f>
        <v>原田　祐希</v>
      </c>
      <c r="BF192" s="410"/>
      <c r="BG192" s="410"/>
      <c r="BH192" s="411"/>
      <c r="BI192" s="413" t="s">
        <v>79</v>
      </c>
      <c r="BJ192" s="414"/>
      <c r="BK192" s="414"/>
      <c r="BL192" s="415"/>
      <c r="BM192" s="235"/>
      <c r="BN192" s="232" t="s">
        <v>83</v>
      </c>
      <c r="BO192" s="231" t="s">
        <v>84</v>
      </c>
      <c r="BP192" s="232" t="s">
        <v>40</v>
      </c>
      <c r="BQ192" s="231" t="s">
        <v>85</v>
      </c>
      <c r="BR192" s="230" t="s">
        <v>86</v>
      </c>
      <c r="BS192" s="231" t="s">
        <v>40</v>
      </c>
      <c r="BT192" s="231" t="s">
        <v>85</v>
      </c>
      <c r="BU192" s="230" t="s">
        <v>86</v>
      </c>
    </row>
    <row r="193" spans="3:73" ht="12" customHeight="1">
      <c r="C193" s="408"/>
      <c r="D193" s="408"/>
      <c r="E193" s="408"/>
      <c r="F193" s="408"/>
      <c r="G193" s="408"/>
      <c r="H193" s="408"/>
      <c r="I193" s="408"/>
      <c r="J193" s="408"/>
      <c r="K193" s="408"/>
      <c r="L193" s="408"/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  <c r="AA193" s="408"/>
      <c r="AB193" s="408"/>
      <c r="AC193" s="408"/>
      <c r="AD193" s="408"/>
      <c r="AE193" s="82"/>
      <c r="AF193" s="82"/>
      <c r="AG193" s="82"/>
      <c r="AH193" s="82"/>
      <c r="AI193" s="82"/>
      <c r="AJ193" s="82"/>
      <c r="AK193" s="82"/>
      <c r="AL193" s="82"/>
      <c r="AM193" s="89" t="s">
        <v>231</v>
      </c>
      <c r="AN193" s="85" t="s">
        <v>232</v>
      </c>
      <c r="AO193" s="513"/>
      <c r="AP193" s="514"/>
      <c r="AQ193" s="514"/>
      <c r="AR193" s="515"/>
      <c r="AS193" s="190">
        <v>19</v>
      </c>
      <c r="AT193" s="209" t="str">
        <f>IF(AS193="","","-")</f>
        <v>-</v>
      </c>
      <c r="AU193" s="216">
        <v>21</v>
      </c>
      <c r="AV193" s="502" t="str">
        <f>IF(AS193&lt;&gt;"",IF(AS193&gt;AU193,IF(AS194&gt;AU194,"○",IF(AS195&gt;AU195,"○","×")),IF(AS194&gt;AU194,IF(AS195&gt;AU195,"○","×"),"×")),"")</f>
        <v>○</v>
      </c>
      <c r="AW193" s="190">
        <v>15</v>
      </c>
      <c r="AX193" s="229" t="str">
        <f aca="true" t="shared" si="50" ref="AX193:AX198">IF(AW193="","","-")</f>
        <v>-</v>
      </c>
      <c r="AY193" s="228">
        <v>8</v>
      </c>
      <c r="AZ193" s="502" t="str">
        <f>IF(AW193&lt;&gt;"",IF(AW193&gt;AY193,IF(AW194&gt;AY194,"○",IF(AW195&gt;AY195,"○","×")),IF(AW194&gt;AY194,IF(AW195&gt;AY195,"○","×"),"×")),"")</f>
        <v>○</v>
      </c>
      <c r="BA193" s="190">
        <v>15</v>
      </c>
      <c r="BB193" s="229" t="str">
        <f aca="true" t="shared" si="51" ref="BB193:BB201">IF(BA193="","","-")</f>
        <v>-</v>
      </c>
      <c r="BC193" s="228">
        <v>6</v>
      </c>
      <c r="BD193" s="502" t="str">
        <f>IF(BA193&lt;&gt;"",IF(BA193&gt;BC193,IF(BA194&gt;BC194,"○",IF(BA195&gt;BC195,"○","×")),IF(BA194&gt;BC194,IF(BA195&gt;BC195,"○","×"),"×")),"")</f>
        <v>○</v>
      </c>
      <c r="BE193" s="190">
        <v>12</v>
      </c>
      <c r="BF193" s="229" t="str">
        <f aca="true" t="shared" si="52" ref="BF193:BF204">IF(BE193="","","-")</f>
        <v>-</v>
      </c>
      <c r="BG193" s="228">
        <v>15</v>
      </c>
      <c r="BH193" s="465" t="str">
        <f>IF(BE193&lt;&gt;"",IF(BE193&gt;BG193,IF(BE194&gt;BG194,"○",IF(BE195&gt;BG195,"○","×")),IF(BE194&gt;BG194,IF(BE195&gt;BG195,"○","×"),"×")),"")</f>
        <v>×</v>
      </c>
      <c r="BI193" s="467" t="s">
        <v>52</v>
      </c>
      <c r="BJ193" s="468"/>
      <c r="BK193" s="468"/>
      <c r="BL193" s="469"/>
      <c r="BM193" s="235"/>
      <c r="BN193" s="207"/>
      <c r="BO193" s="203"/>
      <c r="BP193" s="206"/>
      <c r="BQ193" s="205"/>
      <c r="BR193" s="202"/>
      <c r="BS193" s="203"/>
      <c r="BT193" s="203"/>
      <c r="BU193" s="202"/>
    </row>
    <row r="194" spans="3:73" ht="12" customHeight="1">
      <c r="C194" s="408"/>
      <c r="D194" s="408"/>
      <c r="E194" s="408"/>
      <c r="F194" s="408"/>
      <c r="G194" s="408"/>
      <c r="H194" s="408"/>
      <c r="I194" s="408"/>
      <c r="J194" s="408"/>
      <c r="K194" s="408"/>
      <c r="L194" s="408"/>
      <c r="M194" s="408"/>
      <c r="N194" s="408"/>
      <c r="O194" s="408"/>
      <c r="P194" s="408"/>
      <c r="Q194" s="408"/>
      <c r="R194" s="408"/>
      <c r="S194" s="408"/>
      <c r="T194" s="408"/>
      <c r="U194" s="408"/>
      <c r="V194" s="408"/>
      <c r="W194" s="408"/>
      <c r="X194" s="408"/>
      <c r="Y194" s="408"/>
      <c r="Z194" s="408"/>
      <c r="AA194" s="408"/>
      <c r="AB194" s="408"/>
      <c r="AC194" s="408"/>
      <c r="AD194" s="408"/>
      <c r="AE194" s="82"/>
      <c r="AF194" s="82"/>
      <c r="AG194" s="82"/>
      <c r="AH194" s="82"/>
      <c r="AI194" s="82"/>
      <c r="AJ194" s="82"/>
      <c r="AK194" s="82"/>
      <c r="AL194" s="82"/>
      <c r="AM194" s="89" t="s">
        <v>235</v>
      </c>
      <c r="AN194" s="85" t="s">
        <v>232</v>
      </c>
      <c r="AO194" s="516"/>
      <c r="AP194" s="460"/>
      <c r="AQ194" s="460"/>
      <c r="AR194" s="461"/>
      <c r="AS194" s="190">
        <v>15</v>
      </c>
      <c r="AT194" s="209" t="str">
        <f>IF(AS194="","","-")</f>
        <v>-</v>
      </c>
      <c r="AU194" s="227">
        <v>8</v>
      </c>
      <c r="AV194" s="503"/>
      <c r="AW194" s="190">
        <v>15</v>
      </c>
      <c r="AX194" s="209" t="str">
        <f t="shared" si="50"/>
        <v>-</v>
      </c>
      <c r="AY194" s="216">
        <v>11</v>
      </c>
      <c r="AZ194" s="503"/>
      <c r="BA194" s="190">
        <v>15</v>
      </c>
      <c r="BB194" s="209" t="str">
        <f t="shared" si="51"/>
        <v>-</v>
      </c>
      <c r="BC194" s="216">
        <v>8</v>
      </c>
      <c r="BD194" s="503"/>
      <c r="BE194" s="190">
        <v>15</v>
      </c>
      <c r="BF194" s="209" t="str">
        <f t="shared" si="52"/>
        <v>-</v>
      </c>
      <c r="BG194" s="216">
        <v>15</v>
      </c>
      <c r="BH194" s="466"/>
      <c r="BI194" s="437"/>
      <c r="BJ194" s="438"/>
      <c r="BK194" s="438"/>
      <c r="BL194" s="439"/>
      <c r="BM194" s="235"/>
      <c r="BN194" s="207">
        <f>COUNTIF(AO193:BH195,"○")</f>
        <v>3</v>
      </c>
      <c r="BO194" s="203">
        <f>COUNTIF(AO193:BH195,"×")</f>
        <v>1</v>
      </c>
      <c r="BP194" s="206">
        <f>(IF((AO193&gt;AQ193),1,0))+(IF((AO194&gt;AQ194),1,0))+(IF((AO195&gt;AQ195),1,0))+(IF((AS193&gt;AU193),1,0))+(IF((AS194&gt;AU194),1,0))+(IF((AS195&gt;AU195),1,0))+(IF((AW193&gt;AY193),1,0))+(IF((AW194&gt;AY194),1,0))+(IF((AW195&gt;AY195),1,0))+(IF((BA193&gt;BC193),1,0))+(IF((BA194&gt;BC194),1,0))+(IF((BA195&gt;BC195),1,0))+(IF((BE193&gt;BG193),1,0))+(IF((BE194&gt;BG194),1,0))+(IF((BE195&gt;BG195),1,0))</f>
        <v>6</v>
      </c>
      <c r="BQ194" s="205">
        <f>(IF((AO193&lt;AQ193),1,0))+(IF((AO194&lt;AQ194),1,0))+(IF((AO195&lt;AQ195),1,0))+(IF((AS193&lt;AU193),1,0))+(IF((AS194&lt;AU194),1,0))+(IF((AS195&lt;AU195),1,0))+(IF((AW193&lt;AY193),1,0))+(IF((AW194&lt;AY194),1,0))+(IF((AW195&lt;AY195),1,0))+(IF((BA193&lt;BC193),1,0))+(IF((BA194&lt;BC194),1,0))+(IF((BA195&lt;BC195),1,0))+(IF((BE193&lt;BG193),1,0))+(IF((BE194&lt;BG194),1,0))+(IF((BE195&lt;BG195),1,0))</f>
        <v>2</v>
      </c>
      <c r="BR194" s="204">
        <f>BP194-BQ194</f>
        <v>4</v>
      </c>
      <c r="BS194" s="203">
        <f>SUM(AO193:AO195,AS193:AS195,AW193:AW195,BA193:BA195,BE193:BE195)</f>
        <v>136</v>
      </c>
      <c r="BT194" s="203">
        <f>SUM(AQ193:AQ195,AU193:AU195,AY193:AY195,BC193:BC195,BG193:BG195)</f>
        <v>102</v>
      </c>
      <c r="BU194" s="202">
        <f>BS194-BT194</f>
        <v>34</v>
      </c>
    </row>
    <row r="195" spans="26:73" ht="12" customHeight="1">
      <c r="Z195" s="72"/>
      <c r="AA195" s="72"/>
      <c r="AB195" s="7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8"/>
      <c r="AN195" s="91" t="s">
        <v>21</v>
      </c>
      <c r="AO195" s="517"/>
      <c r="AP195" s="518"/>
      <c r="AQ195" s="518"/>
      <c r="AR195" s="519"/>
      <c r="AS195" s="192">
        <v>15</v>
      </c>
      <c r="AT195" s="209" t="str">
        <f>IF(AS195="","","-")</f>
        <v>-</v>
      </c>
      <c r="AU195" s="223">
        <v>10</v>
      </c>
      <c r="AV195" s="507"/>
      <c r="AW195" s="192"/>
      <c r="AX195" s="224">
        <f t="shared" si="50"/>
      </c>
      <c r="AY195" s="223"/>
      <c r="AZ195" s="503"/>
      <c r="BA195" s="190"/>
      <c r="BB195" s="209">
        <f t="shared" si="51"/>
      </c>
      <c r="BC195" s="216"/>
      <c r="BD195" s="503"/>
      <c r="BE195" s="190"/>
      <c r="BF195" s="209">
        <f t="shared" si="52"/>
      </c>
      <c r="BG195" s="216"/>
      <c r="BH195" s="466"/>
      <c r="BI195" s="189">
        <f>BN194</f>
        <v>3</v>
      </c>
      <c r="BJ195" s="188" t="s">
        <v>87</v>
      </c>
      <c r="BK195" s="188">
        <f>BO194</f>
        <v>1</v>
      </c>
      <c r="BL195" s="187" t="s">
        <v>84</v>
      </c>
      <c r="BM195" s="235"/>
      <c r="BN195" s="207"/>
      <c r="BO195" s="203"/>
      <c r="BP195" s="206"/>
      <c r="BQ195" s="205"/>
      <c r="BR195" s="202"/>
      <c r="BS195" s="203"/>
      <c r="BT195" s="203"/>
      <c r="BU195" s="202"/>
    </row>
    <row r="196" spans="3:73" ht="12" customHeight="1"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82"/>
      <c r="AF196" s="82"/>
      <c r="AG196" s="82"/>
      <c r="AH196" s="82"/>
      <c r="AI196" s="82"/>
      <c r="AJ196" s="82"/>
      <c r="AK196" s="82"/>
      <c r="AL196" s="82"/>
      <c r="AM196" s="89" t="s">
        <v>190</v>
      </c>
      <c r="AN196" s="90" t="s">
        <v>170</v>
      </c>
      <c r="AO196" s="211">
        <f>IF(AU193="","",AU193)</f>
        <v>21</v>
      </c>
      <c r="AP196" s="209" t="str">
        <f aca="true" t="shared" si="53" ref="AP196:AP207">IF(AO196="","","-")</f>
        <v>-</v>
      </c>
      <c r="AQ196" s="208">
        <f>IF(AS193="","",AS193)</f>
        <v>19</v>
      </c>
      <c r="AR196" s="481" t="str">
        <f>IF(AV193="","",IF(AV193="○","×",IF(AV193="×","○")))</f>
        <v>×</v>
      </c>
      <c r="AS196" s="456"/>
      <c r="AT196" s="457"/>
      <c r="AU196" s="457"/>
      <c r="AV196" s="458"/>
      <c r="AW196" s="190">
        <v>17</v>
      </c>
      <c r="AX196" s="209" t="str">
        <f t="shared" si="50"/>
        <v>-</v>
      </c>
      <c r="AY196" s="216">
        <v>15</v>
      </c>
      <c r="AZ196" s="539" t="str">
        <f>IF(AW196&lt;&gt;"",IF(AW196&gt;AY196,IF(AW197&gt;AY197,"○",IF(AW198&gt;AY198,"○","×")),IF(AW197&gt;AY197,IF(AW198&gt;AY198,"○","×"),"×")),"")</f>
        <v>○</v>
      </c>
      <c r="BA196" s="191">
        <v>15</v>
      </c>
      <c r="BB196" s="213" t="str">
        <f t="shared" si="51"/>
        <v>-</v>
      </c>
      <c r="BC196" s="217">
        <v>10</v>
      </c>
      <c r="BD196" s="539" t="str">
        <f>IF(BA196&lt;&gt;"",IF(BA196&gt;BC196,IF(BA197&gt;BC197,"○",IF(BA198&gt;BC198,"○","×")),IF(BA197&gt;BC197,IF(BA198&gt;BC198,"○","×"),"×")),"")</f>
        <v>○</v>
      </c>
      <c r="BE196" s="191">
        <v>8</v>
      </c>
      <c r="BF196" s="213" t="str">
        <f t="shared" si="52"/>
        <v>-</v>
      </c>
      <c r="BG196" s="217">
        <v>15</v>
      </c>
      <c r="BH196" s="537" t="str">
        <f>IF(BE196&lt;&gt;"",IF(BE196&gt;BG196,IF(BE197&gt;BG197,"○",IF(BE198&gt;BG198,"○","×")),IF(BE197&gt;BG197,IF(BE198&gt;BG198,"○","×"),"×")),"")</f>
        <v>×</v>
      </c>
      <c r="BI196" s="434" t="s">
        <v>51</v>
      </c>
      <c r="BJ196" s="435"/>
      <c r="BK196" s="435"/>
      <c r="BL196" s="436"/>
      <c r="BM196" s="235"/>
      <c r="BN196" s="222"/>
      <c r="BO196" s="219"/>
      <c r="BP196" s="221"/>
      <c r="BQ196" s="220"/>
      <c r="BR196" s="218"/>
      <c r="BS196" s="219"/>
      <c r="BT196" s="219"/>
      <c r="BU196" s="218"/>
    </row>
    <row r="197" spans="3:73" ht="12" customHeight="1"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27" t="s">
        <v>112</v>
      </c>
      <c r="N197" s="75"/>
      <c r="O197" s="100"/>
      <c r="P197" s="100"/>
      <c r="Q197" s="100"/>
      <c r="R197" s="128"/>
      <c r="S197" s="128"/>
      <c r="T197" s="128"/>
      <c r="U197" s="128"/>
      <c r="V197" s="128"/>
      <c r="W197" s="97"/>
      <c r="X197" s="100"/>
      <c r="Y197" s="100"/>
      <c r="Z197" s="100"/>
      <c r="AA197" s="100"/>
      <c r="AB197" s="165"/>
      <c r="AC197" s="165"/>
      <c r="AD197" s="165"/>
      <c r="AE197" s="82"/>
      <c r="AF197" s="82"/>
      <c r="AG197" s="82"/>
      <c r="AH197" s="82"/>
      <c r="AI197" s="82"/>
      <c r="AJ197" s="82"/>
      <c r="AK197" s="82"/>
      <c r="AL197" s="82"/>
      <c r="AM197" s="89" t="s">
        <v>192</v>
      </c>
      <c r="AN197" s="85" t="s">
        <v>170</v>
      </c>
      <c r="AO197" s="211">
        <f>IF(AU194="","",AU194)</f>
        <v>8</v>
      </c>
      <c r="AP197" s="209" t="str">
        <f t="shared" si="53"/>
        <v>-</v>
      </c>
      <c r="AQ197" s="208">
        <f>IF(AS194="","",AS194)</f>
        <v>15</v>
      </c>
      <c r="AR197" s="482" t="str">
        <f>IF(AT194="","",AT194)</f>
        <v>-</v>
      </c>
      <c r="AS197" s="459"/>
      <c r="AT197" s="460"/>
      <c r="AU197" s="460"/>
      <c r="AV197" s="461"/>
      <c r="AW197" s="190">
        <v>15</v>
      </c>
      <c r="AX197" s="209" t="str">
        <f t="shared" si="50"/>
        <v>-</v>
      </c>
      <c r="AY197" s="216">
        <v>9</v>
      </c>
      <c r="AZ197" s="503"/>
      <c r="BA197" s="190">
        <v>15</v>
      </c>
      <c r="BB197" s="209" t="str">
        <f t="shared" si="51"/>
        <v>-</v>
      </c>
      <c r="BC197" s="216">
        <v>12</v>
      </c>
      <c r="BD197" s="503"/>
      <c r="BE197" s="190">
        <v>7</v>
      </c>
      <c r="BF197" s="209" t="str">
        <f t="shared" si="52"/>
        <v>-</v>
      </c>
      <c r="BG197" s="216">
        <v>15</v>
      </c>
      <c r="BH197" s="466"/>
      <c r="BI197" s="437"/>
      <c r="BJ197" s="438"/>
      <c r="BK197" s="438"/>
      <c r="BL197" s="439"/>
      <c r="BM197" s="235"/>
      <c r="BN197" s="207">
        <f>COUNTIF(AO196:BH198,"○")</f>
        <v>2</v>
      </c>
      <c r="BO197" s="203">
        <f>COUNTIF(AO196:BH198,"×")</f>
        <v>2</v>
      </c>
      <c r="BP197" s="206">
        <f>(IF((AO196&gt;AQ196),1,0))+(IF((AO197&gt;AQ197),1,0))+(IF((AO198&gt;AQ198),1,0))+(IF((AS196&gt;AU196),1,0))+(IF((AS197&gt;AU197),1,0))+(IF((AS198&gt;AU198),1,0))+(IF((AW196&gt;AY196),1,0))+(IF((AW197&gt;AY197),1,0))+(IF((AW198&gt;AY198),1,0))+(IF((BA196&gt;BC196),1,0))+(IF((BA197&gt;BC197),1,0))+(IF((BA198&gt;BC198),1,0))+(IF((BE196&gt;BG196),1,0))+(IF((BE197&gt;BG197),1,0))+(IF((BE198&gt;BG198),1,0))</f>
        <v>5</v>
      </c>
      <c r="BQ197" s="205">
        <f>(IF((AO196&lt;AQ196),1,0))+(IF((AO197&lt;AQ197),1,0))+(IF((AO198&lt;AQ198),1,0))+(IF((AS196&lt;AU196),1,0))+(IF((AS197&lt;AU197),1,0))+(IF((AS198&lt;AU198),1,0))+(IF((AW196&lt;AY196),1,0))+(IF((AW197&lt;AY197),1,0))+(IF((AW198&lt;AY198),1,0))+(IF((BA196&lt;BC196),1,0))+(IF((BA197&lt;BC197),1,0))+(IF((BA198&lt;BC198),1,0))+(IF((BE196&lt;BG196),1,0))+(IF((BE197&lt;BG197),1,0))+(IF((BE198&lt;BG198),1,0))</f>
        <v>4</v>
      </c>
      <c r="BR197" s="204">
        <f>BP197-BQ197</f>
        <v>1</v>
      </c>
      <c r="BS197" s="203">
        <f>SUM(AO196:AO198,AS196:AS198,AW196:AW198,BA196:BA198,BE196:BE198)</f>
        <v>116</v>
      </c>
      <c r="BT197" s="203">
        <f>SUM(AQ196:AQ198,AU196:AU198,AY196:AY198,BC196:BC198,BG196:BG198)</f>
        <v>125</v>
      </c>
      <c r="BU197" s="202">
        <f>BS197-BT197</f>
        <v>-9</v>
      </c>
    </row>
    <row r="198" spans="3:73" ht="12" customHeight="1"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487" t="s">
        <v>186</v>
      </c>
      <c r="N198" s="488"/>
      <c r="O198" s="488"/>
      <c r="P198" s="488"/>
      <c r="Q198" s="488"/>
      <c r="R198" s="488"/>
      <c r="S198" s="488"/>
      <c r="T198" s="489" t="s">
        <v>170</v>
      </c>
      <c r="U198" s="488"/>
      <c r="V198" s="488"/>
      <c r="W198" s="488"/>
      <c r="X198" s="488"/>
      <c r="Y198" s="488"/>
      <c r="Z198" s="488"/>
      <c r="AA198" s="490"/>
      <c r="AB198" s="165"/>
      <c r="AC198" s="165"/>
      <c r="AD198" s="165"/>
      <c r="AE198" s="82"/>
      <c r="AF198" s="82"/>
      <c r="AG198" s="82"/>
      <c r="AH198" s="82"/>
      <c r="AI198" s="82"/>
      <c r="AJ198" s="82"/>
      <c r="AK198" s="82"/>
      <c r="AL198" s="82"/>
      <c r="AM198" s="88"/>
      <c r="AN198" s="92" t="s">
        <v>21</v>
      </c>
      <c r="AO198" s="226">
        <f>IF(AU195="","",AU195)</f>
        <v>10</v>
      </c>
      <c r="AP198" s="209" t="str">
        <f t="shared" si="53"/>
        <v>-</v>
      </c>
      <c r="AQ198" s="225">
        <f>IF(AS195="","",AS195)</f>
        <v>15</v>
      </c>
      <c r="AR198" s="504" t="str">
        <f>IF(AT195="","",AT195)</f>
        <v>-</v>
      </c>
      <c r="AS198" s="520"/>
      <c r="AT198" s="518"/>
      <c r="AU198" s="518"/>
      <c r="AV198" s="519"/>
      <c r="AW198" s="192"/>
      <c r="AX198" s="209">
        <f t="shared" si="50"/>
      </c>
      <c r="AY198" s="223"/>
      <c r="AZ198" s="507"/>
      <c r="BA198" s="192"/>
      <c r="BB198" s="224">
        <f t="shared" si="51"/>
      </c>
      <c r="BC198" s="223"/>
      <c r="BD198" s="507"/>
      <c r="BE198" s="192"/>
      <c r="BF198" s="224">
        <f t="shared" si="52"/>
      </c>
      <c r="BG198" s="223"/>
      <c r="BH198" s="466"/>
      <c r="BI198" s="189">
        <f>BN197</f>
        <v>2</v>
      </c>
      <c r="BJ198" s="188" t="s">
        <v>87</v>
      </c>
      <c r="BK198" s="188">
        <f>BO197</f>
        <v>2</v>
      </c>
      <c r="BL198" s="187" t="s">
        <v>84</v>
      </c>
      <c r="BM198" s="235"/>
      <c r="BN198" s="197"/>
      <c r="BO198" s="194"/>
      <c r="BP198" s="196"/>
      <c r="BQ198" s="195"/>
      <c r="BR198" s="193"/>
      <c r="BS198" s="194"/>
      <c r="BT198" s="194"/>
      <c r="BU198" s="193"/>
    </row>
    <row r="199" spans="13:73" ht="12" customHeight="1">
      <c r="M199" s="447" t="s">
        <v>188</v>
      </c>
      <c r="N199" s="448"/>
      <c r="O199" s="448"/>
      <c r="P199" s="448"/>
      <c r="Q199" s="448"/>
      <c r="R199" s="448"/>
      <c r="S199" s="448"/>
      <c r="T199" s="479" t="s">
        <v>170</v>
      </c>
      <c r="U199" s="479"/>
      <c r="V199" s="479"/>
      <c r="W199" s="479"/>
      <c r="X199" s="479"/>
      <c r="Y199" s="479"/>
      <c r="Z199" s="479"/>
      <c r="AA199" s="480"/>
      <c r="AB199" s="7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6" t="s">
        <v>147</v>
      </c>
      <c r="AN199" s="85" t="s">
        <v>143</v>
      </c>
      <c r="AO199" s="211">
        <f>IF(AY193="","",AY193)</f>
        <v>8</v>
      </c>
      <c r="AP199" s="213" t="str">
        <f t="shared" si="53"/>
        <v>-</v>
      </c>
      <c r="AQ199" s="208">
        <f>IF(AW193="","",AW193)</f>
        <v>15</v>
      </c>
      <c r="AR199" s="481" t="str">
        <f>IF(AZ193="","",IF(AZ193="○","×",IF(AZ193="×","○")))</f>
        <v>×</v>
      </c>
      <c r="AS199" s="210">
        <f>IF(AY196="","",AY196)</f>
        <v>15</v>
      </c>
      <c r="AT199" s="209" t="str">
        <f aca="true" t="shared" si="54" ref="AT199:AT207">IF(AS199="","","-")</f>
        <v>-</v>
      </c>
      <c r="AU199" s="208">
        <f>IF(AW196="","",AW196)</f>
        <v>17</v>
      </c>
      <c r="AV199" s="481" t="str">
        <f>IF(AZ196="","",IF(AZ196="○","×",IF(AZ196="×","○")))</f>
        <v>×</v>
      </c>
      <c r="AW199" s="456"/>
      <c r="AX199" s="457"/>
      <c r="AY199" s="457"/>
      <c r="AZ199" s="458"/>
      <c r="BA199" s="190">
        <v>15</v>
      </c>
      <c r="BB199" s="209" t="str">
        <f t="shared" si="51"/>
        <v>-</v>
      </c>
      <c r="BC199" s="216">
        <v>17</v>
      </c>
      <c r="BD199" s="503" t="str">
        <f>IF(BA199&lt;&gt;"",IF(BA199&gt;BC199,IF(BA200&gt;BC200,"○",IF(BA201&gt;BC201,"○","×")),IF(BA200&gt;BC200,IF(BA201&gt;BC201,"○","×"),"×")),"")</f>
        <v>×</v>
      </c>
      <c r="BE199" s="190">
        <v>8</v>
      </c>
      <c r="BF199" s="209" t="str">
        <f t="shared" si="52"/>
        <v>-</v>
      </c>
      <c r="BG199" s="216">
        <v>15</v>
      </c>
      <c r="BH199" s="537" t="str">
        <f>IF(BE199&lt;&gt;"",IF(BE199&gt;BG199,IF(BE200&gt;BG200,"○",IF(BE201&gt;BG201,"○","×")),IF(BE200&gt;BG200,IF(BE201&gt;BG201,"○","×"),"×")),"")</f>
        <v>×</v>
      </c>
      <c r="BI199" s="434" t="s">
        <v>58</v>
      </c>
      <c r="BJ199" s="435"/>
      <c r="BK199" s="435"/>
      <c r="BL199" s="436"/>
      <c r="BM199" s="235"/>
      <c r="BN199" s="207"/>
      <c r="BO199" s="203"/>
      <c r="BP199" s="206"/>
      <c r="BQ199" s="205"/>
      <c r="BR199" s="202"/>
      <c r="BS199" s="203"/>
      <c r="BT199" s="203"/>
      <c r="BU199" s="202"/>
    </row>
    <row r="200" spans="13:73" ht="12" customHeight="1">
      <c r="M200" s="478" t="s">
        <v>113</v>
      </c>
      <c r="N200" s="478"/>
      <c r="O200" s="478"/>
      <c r="P200" s="478"/>
      <c r="Q200" s="478"/>
      <c r="R200" s="478"/>
      <c r="S200" s="478"/>
      <c r="T200" s="478"/>
      <c r="U200" s="478"/>
      <c r="V200" s="478"/>
      <c r="W200" s="478"/>
      <c r="X200" s="478"/>
      <c r="Y200" s="478"/>
      <c r="Z200" s="478"/>
      <c r="AA200" s="478"/>
      <c r="AB200" s="72"/>
      <c r="AC200" s="115"/>
      <c r="AD200" s="114"/>
      <c r="AE200" s="82"/>
      <c r="AF200" s="82"/>
      <c r="AG200" s="82"/>
      <c r="AH200" s="82"/>
      <c r="AI200" s="82"/>
      <c r="AJ200" s="82"/>
      <c r="AK200" s="82"/>
      <c r="AL200" s="82"/>
      <c r="AM200" s="86" t="s">
        <v>150</v>
      </c>
      <c r="AN200" s="85" t="s">
        <v>143</v>
      </c>
      <c r="AO200" s="211">
        <f>IF(AY194="","",AY194)</f>
        <v>11</v>
      </c>
      <c r="AP200" s="209" t="str">
        <f t="shared" si="53"/>
        <v>-</v>
      </c>
      <c r="AQ200" s="208">
        <f>IF(AW194="","",AW194)</f>
        <v>15</v>
      </c>
      <c r="AR200" s="482">
        <f>IF(AT197="","",AT197)</f>
      </c>
      <c r="AS200" s="210">
        <f>IF(AY197="","",AY197)</f>
        <v>9</v>
      </c>
      <c r="AT200" s="209" t="str">
        <f t="shared" si="54"/>
        <v>-</v>
      </c>
      <c r="AU200" s="208">
        <f>IF(AW197="","",AW197)</f>
        <v>15</v>
      </c>
      <c r="AV200" s="482" t="str">
        <f>IF(AX197="","",AX197)</f>
        <v>-</v>
      </c>
      <c r="AW200" s="459"/>
      <c r="AX200" s="460"/>
      <c r="AY200" s="460"/>
      <c r="AZ200" s="461"/>
      <c r="BA200" s="190">
        <v>15</v>
      </c>
      <c r="BB200" s="209" t="str">
        <f t="shared" si="51"/>
        <v>-</v>
      </c>
      <c r="BC200" s="216">
        <v>13</v>
      </c>
      <c r="BD200" s="503"/>
      <c r="BE200" s="190">
        <v>8</v>
      </c>
      <c r="BF200" s="209" t="str">
        <f t="shared" si="52"/>
        <v>-</v>
      </c>
      <c r="BG200" s="216">
        <v>15</v>
      </c>
      <c r="BH200" s="466"/>
      <c r="BI200" s="437"/>
      <c r="BJ200" s="438"/>
      <c r="BK200" s="438"/>
      <c r="BL200" s="439"/>
      <c r="BM200" s="235"/>
      <c r="BN200" s="207">
        <f>COUNTIF(AO199:BH201,"○")</f>
        <v>0</v>
      </c>
      <c r="BO200" s="203">
        <f>COUNTIF(AO199:BH201,"×")</f>
        <v>4</v>
      </c>
      <c r="BP200" s="206">
        <f>(IF((AO199&gt;AQ199),1,0))+(IF((AO200&gt;AQ200),1,0))+(IF((AO201&gt;AQ201),1,0))+(IF((AS199&gt;AU199),1,0))+(IF((AS200&gt;AU200),1,0))+(IF((AS201&gt;AU201),1,0))+(IF((AW199&gt;AY199),1,0))+(IF((AW200&gt;AY200),1,0))+(IF((AW201&gt;AY201),1,0))+(IF((BA199&gt;BC199),1,0))+(IF((BA200&gt;BC200),1,0))+(IF((BA201&gt;BC201),1,0))+(IF((BE199&gt;BG199),1,0))+(IF((BE200&gt;BG200),1,0))+(IF((BE201&gt;BG201),1,0))</f>
        <v>1</v>
      </c>
      <c r="BQ200" s="205">
        <f>(IF((AO199&lt;AQ199),1,0))+(IF((AO200&lt;AQ200),1,0))+(IF((AO201&lt;AQ201),1,0))+(IF((AS199&lt;AU199),1,0))+(IF((AS200&lt;AU200),1,0))+(IF((AS201&lt;AU201),1,0))+(IF((AW199&lt;AY199),1,0))+(IF((AW200&lt;AY200),1,0))+(IF((AW201&lt;AY201),1,0))+(IF((BA199&lt;BC199),1,0))+(IF((BA200&lt;BC200),1,0))+(IF((BA201&lt;BC201),1,0))+(IF((BE199&lt;BG199),1,0))+(IF((BE200&lt;BG200),1,0))+(IF((BE201&lt;BG201),1,0))</f>
        <v>8</v>
      </c>
      <c r="BR200" s="204">
        <f>BP200-BQ200</f>
        <v>-7</v>
      </c>
      <c r="BS200" s="203">
        <f>SUM(AO199:AO201,AS199:AS201,AW199:AW201,BA199:BA201,BE199:BE201)</f>
        <v>98</v>
      </c>
      <c r="BT200" s="203">
        <f>SUM(AQ199:AQ201,AU199:AU201,AY199:AY201,BC199:BC201,BG199:BG201)</f>
        <v>137</v>
      </c>
      <c r="BU200" s="202">
        <f>BS200-BT200</f>
        <v>-39</v>
      </c>
    </row>
    <row r="201" spans="13:73" ht="12" customHeight="1">
      <c r="M201" s="473" t="s">
        <v>231</v>
      </c>
      <c r="N201" s="474"/>
      <c r="O201" s="474"/>
      <c r="P201" s="474"/>
      <c r="Q201" s="474"/>
      <c r="R201" s="474"/>
      <c r="S201" s="474"/>
      <c r="T201" s="475" t="s">
        <v>232</v>
      </c>
      <c r="U201" s="475"/>
      <c r="V201" s="475"/>
      <c r="W201" s="475"/>
      <c r="X201" s="475"/>
      <c r="Y201" s="475"/>
      <c r="Z201" s="475"/>
      <c r="AA201" s="477"/>
      <c r="AB201" s="7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8"/>
      <c r="AN201" s="91" t="s">
        <v>18</v>
      </c>
      <c r="AO201" s="211">
        <f>IF(AY195="","",AY195)</f>
      </c>
      <c r="AP201" s="209">
        <f t="shared" si="53"/>
      </c>
      <c r="AQ201" s="208">
        <f>IF(AW195="","",AW195)</f>
      </c>
      <c r="AR201" s="482">
        <f>IF(AT198="","",AT198)</f>
      </c>
      <c r="AS201" s="210">
        <f>IF(AY198="","",AY198)</f>
      </c>
      <c r="AT201" s="209">
        <f t="shared" si="54"/>
      </c>
      <c r="AU201" s="208">
        <f>IF(AW198="","",AW198)</f>
      </c>
      <c r="AV201" s="482">
        <f>IF(AX198="","",AX198)</f>
      </c>
      <c r="AW201" s="459"/>
      <c r="AX201" s="460"/>
      <c r="AY201" s="460"/>
      <c r="AZ201" s="461"/>
      <c r="BA201" s="190">
        <v>9</v>
      </c>
      <c r="BB201" s="209" t="str">
        <f t="shared" si="51"/>
        <v>-</v>
      </c>
      <c r="BC201" s="216">
        <v>15</v>
      </c>
      <c r="BD201" s="507"/>
      <c r="BE201" s="190"/>
      <c r="BF201" s="209">
        <f t="shared" si="52"/>
      </c>
      <c r="BG201" s="216"/>
      <c r="BH201" s="506"/>
      <c r="BI201" s="189">
        <f>BN200</f>
        <v>0</v>
      </c>
      <c r="BJ201" s="188" t="s">
        <v>87</v>
      </c>
      <c r="BK201" s="188">
        <f>BO200</f>
        <v>4</v>
      </c>
      <c r="BL201" s="187" t="s">
        <v>84</v>
      </c>
      <c r="BM201" s="235"/>
      <c r="BN201" s="207"/>
      <c r="BO201" s="203"/>
      <c r="BP201" s="206"/>
      <c r="BQ201" s="205"/>
      <c r="BR201" s="202"/>
      <c r="BS201" s="203"/>
      <c r="BT201" s="203"/>
      <c r="BU201" s="202"/>
    </row>
    <row r="202" spans="13:73" ht="12" customHeight="1">
      <c r="M202" s="447" t="s">
        <v>235</v>
      </c>
      <c r="N202" s="448"/>
      <c r="O202" s="448"/>
      <c r="P202" s="448"/>
      <c r="Q202" s="448"/>
      <c r="R202" s="448"/>
      <c r="S202" s="448"/>
      <c r="T202" s="470" t="s">
        <v>232</v>
      </c>
      <c r="U202" s="470"/>
      <c r="V202" s="470"/>
      <c r="W202" s="470"/>
      <c r="X202" s="470"/>
      <c r="Y202" s="470"/>
      <c r="Z202" s="470"/>
      <c r="AA202" s="471"/>
      <c r="AB202" s="7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9" t="s">
        <v>333</v>
      </c>
      <c r="AN202" s="90" t="s">
        <v>218</v>
      </c>
      <c r="AO202" s="215">
        <f>IF(BC193="","",BC193)</f>
        <v>6</v>
      </c>
      <c r="AP202" s="213" t="str">
        <f t="shared" si="53"/>
        <v>-</v>
      </c>
      <c r="AQ202" s="212">
        <f>IF(BA193="","",BA193)</f>
        <v>15</v>
      </c>
      <c r="AR202" s="508" t="str">
        <f>IF(BD193="","",IF(BD193="○","×",IF(BD193="×","○")))</f>
        <v>×</v>
      </c>
      <c r="AS202" s="214">
        <f>IF(BC196="","",BC196)</f>
        <v>10</v>
      </c>
      <c r="AT202" s="213" t="str">
        <f t="shared" si="54"/>
        <v>-</v>
      </c>
      <c r="AU202" s="212">
        <f>IF(BA196="","",BA196)</f>
        <v>15</v>
      </c>
      <c r="AV202" s="481" t="str">
        <f>IF(BD196="","",IF(BD196="○","×",IF(BD196="×","○")))</f>
        <v>×</v>
      </c>
      <c r="AW202" s="212">
        <f>IF(BC199="","",BC199)</f>
        <v>17</v>
      </c>
      <c r="AX202" s="213" t="str">
        <f aca="true" t="shared" si="55" ref="AX202:AX207">IF(AW202="","","-")</f>
        <v>-</v>
      </c>
      <c r="AY202" s="212">
        <f>IF(BA199="","",BA199)</f>
        <v>15</v>
      </c>
      <c r="AZ202" s="481" t="str">
        <f>IF(BD199="","",IF(BD199="○","×",IF(BD199="×","○")))</f>
        <v>○</v>
      </c>
      <c r="BA202" s="456"/>
      <c r="BB202" s="457"/>
      <c r="BC202" s="457"/>
      <c r="BD202" s="458"/>
      <c r="BE202" s="191">
        <v>8</v>
      </c>
      <c r="BF202" s="213" t="str">
        <f t="shared" si="52"/>
        <v>-</v>
      </c>
      <c r="BG202" s="217">
        <v>15</v>
      </c>
      <c r="BH202" s="466" t="str">
        <f>IF(BE202&lt;&gt;"",IF(BE202&gt;BG202,IF(BE203&gt;BG203,"○",IF(BE204&gt;BG204,"○","×")),IF(BE203&gt;BG203,IF(BE204&gt;BG204,"○","×"),"×")),"")</f>
        <v>×</v>
      </c>
      <c r="BI202" s="434" t="s">
        <v>53</v>
      </c>
      <c r="BJ202" s="435"/>
      <c r="BK202" s="435"/>
      <c r="BL202" s="436"/>
      <c r="BM202" s="235"/>
      <c r="BN202" s="222"/>
      <c r="BO202" s="219"/>
      <c r="BP202" s="221"/>
      <c r="BQ202" s="220"/>
      <c r="BR202" s="218"/>
      <c r="BS202" s="219"/>
      <c r="BT202" s="219"/>
      <c r="BU202" s="218"/>
    </row>
    <row r="203" spans="26:73" ht="12" customHeight="1">
      <c r="Z203" s="72"/>
      <c r="AA203" s="72"/>
      <c r="AB203" s="7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9" t="s">
        <v>336</v>
      </c>
      <c r="AN203" s="85" t="s">
        <v>218</v>
      </c>
      <c r="AO203" s="211">
        <f>IF(BC194="","",BC194)</f>
        <v>8</v>
      </c>
      <c r="AP203" s="209" t="str">
        <f t="shared" si="53"/>
        <v>-</v>
      </c>
      <c r="AQ203" s="208">
        <f>IF(BA194="","",BA194)</f>
        <v>15</v>
      </c>
      <c r="AR203" s="509" t="str">
        <f>IF(AT200="","",AT200)</f>
        <v>-</v>
      </c>
      <c r="AS203" s="210">
        <f>IF(BC197="","",BC197)</f>
        <v>12</v>
      </c>
      <c r="AT203" s="209" t="str">
        <f t="shared" si="54"/>
        <v>-</v>
      </c>
      <c r="AU203" s="208">
        <f>IF(BA197="","",BA197)</f>
        <v>15</v>
      </c>
      <c r="AV203" s="482">
        <f>IF(AX200="","",AX200)</f>
      </c>
      <c r="AW203" s="208">
        <f>IF(BC200="","",BC200)</f>
        <v>13</v>
      </c>
      <c r="AX203" s="209" t="str">
        <f t="shared" si="55"/>
        <v>-</v>
      </c>
      <c r="AY203" s="208">
        <f>IF(BA200="","",BA200)</f>
        <v>15</v>
      </c>
      <c r="AZ203" s="482" t="str">
        <f>IF(BB200="","",BB200)</f>
        <v>-</v>
      </c>
      <c r="BA203" s="459"/>
      <c r="BB203" s="460"/>
      <c r="BC203" s="460"/>
      <c r="BD203" s="461"/>
      <c r="BE203" s="190">
        <v>5</v>
      </c>
      <c r="BF203" s="209" t="str">
        <f t="shared" si="52"/>
        <v>-</v>
      </c>
      <c r="BG203" s="216">
        <v>15</v>
      </c>
      <c r="BH203" s="466"/>
      <c r="BI203" s="437"/>
      <c r="BJ203" s="438"/>
      <c r="BK203" s="438"/>
      <c r="BL203" s="439"/>
      <c r="BM203" s="235"/>
      <c r="BN203" s="207">
        <f>COUNTIF(AO202:BH204,"○")</f>
        <v>1</v>
      </c>
      <c r="BO203" s="203">
        <f>COUNTIF(AO202:BH204,"×")</f>
        <v>3</v>
      </c>
      <c r="BP203" s="206">
        <f>(IF((AO202&gt;AQ202),1,0))+(IF((AO203&gt;AQ203),1,0))+(IF((AO204&gt;AQ204),1,0))+(IF((AS202&gt;AU202),1,0))+(IF((AS203&gt;AU203),1,0))+(IF((AS204&gt;AU204),1,0))+(IF((AW202&gt;AY202),1,0))+(IF((AW203&gt;AY203),1,0))+(IF((AW204&gt;AY204),1,0))+(IF((BA202&gt;BC202),1,0))+(IF((BA203&gt;BC203),1,0))+(IF((BA204&gt;BC204),1,0))+(IF((BE202&gt;BG202),1,0))+(IF((BE203&gt;BG203),1,0))+(IF((BE204&gt;BG204),1,0))</f>
        <v>2</v>
      </c>
      <c r="BQ203" s="205">
        <f>(IF((AO202&lt;AQ202),1,0))+(IF((AO203&lt;AQ203),1,0))+(IF((AO204&lt;AQ204),1,0))+(IF((AS202&lt;AU202),1,0))+(IF((AS203&lt;AU203),1,0))+(IF((AS204&lt;AU204),1,0))+(IF((AW202&lt;AY202),1,0))+(IF((AW203&lt;AY203),1,0))+(IF((AW204&lt;AY204),1,0))+(IF((BA202&lt;BC202),1,0))+(IF((BA203&lt;BC203),1,0))+(IF((BA204&lt;BC204),1,0))+(IF((BE202&lt;BG202),1,0))+(IF((BE203&lt;BG203),1,0))+(IF((BE204&lt;BG204),1,0))</f>
        <v>7</v>
      </c>
      <c r="BR203" s="204">
        <f>BP203-BQ203</f>
        <v>-5</v>
      </c>
      <c r="BS203" s="203">
        <f>SUM(AO202:AO204,AS202:AS204,AW202:AW204,BA202:BA204,BE202:BE204)</f>
        <v>94</v>
      </c>
      <c r="BT203" s="203">
        <f>SUM(AQ202:AQ204,AU202:AU204,AY202:AY204,BC202:BC204,BG202:BG204)</f>
        <v>129</v>
      </c>
      <c r="BU203" s="202">
        <f>BS203-BT203</f>
        <v>-35</v>
      </c>
    </row>
    <row r="204" spans="26:73" ht="12" customHeight="1">
      <c r="Z204" s="72"/>
      <c r="AA204" s="72"/>
      <c r="AB204" s="7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8"/>
      <c r="AN204" s="87" t="s">
        <v>20</v>
      </c>
      <c r="AO204" s="211">
        <f>IF(BC195="","",BC195)</f>
      </c>
      <c r="AP204" s="209">
        <f t="shared" si="53"/>
      </c>
      <c r="AQ204" s="208">
        <f>IF(BA195="","",BA195)</f>
      </c>
      <c r="AR204" s="509">
        <f>IF(AT201="","",AT201)</f>
      </c>
      <c r="AS204" s="210">
        <f>IF(BC198="","",BC198)</f>
      </c>
      <c r="AT204" s="209">
        <f t="shared" si="54"/>
      </c>
      <c r="AU204" s="208">
        <f>IF(BA198="","",BA198)</f>
      </c>
      <c r="AV204" s="482">
        <f>IF(AX201="","",AX201)</f>
      </c>
      <c r="AW204" s="208">
        <f>IF(BC201="","",BC201)</f>
        <v>15</v>
      </c>
      <c r="AX204" s="209" t="str">
        <f t="shared" si="55"/>
        <v>-</v>
      </c>
      <c r="AY204" s="208">
        <f>IF(BA201="","",BA201)</f>
        <v>9</v>
      </c>
      <c r="AZ204" s="482" t="str">
        <f>IF(BB201="","",BB201)</f>
        <v>-</v>
      </c>
      <c r="BA204" s="459"/>
      <c r="BB204" s="460"/>
      <c r="BC204" s="460"/>
      <c r="BD204" s="461"/>
      <c r="BE204" s="190"/>
      <c r="BF204" s="209">
        <f t="shared" si="52"/>
      </c>
      <c r="BG204" s="216"/>
      <c r="BH204" s="506"/>
      <c r="BI204" s="189">
        <f>BN203</f>
        <v>1</v>
      </c>
      <c r="BJ204" s="188" t="s">
        <v>87</v>
      </c>
      <c r="BK204" s="188">
        <f>BO203</f>
        <v>3</v>
      </c>
      <c r="BL204" s="187" t="s">
        <v>84</v>
      </c>
      <c r="BM204" s="235"/>
      <c r="BN204" s="197"/>
      <c r="BO204" s="194"/>
      <c r="BP204" s="196"/>
      <c r="BQ204" s="195"/>
      <c r="BR204" s="193"/>
      <c r="BS204" s="194"/>
      <c r="BT204" s="194"/>
      <c r="BU204" s="193"/>
    </row>
    <row r="205" spans="26:73" ht="12" customHeight="1">
      <c r="Z205" s="72"/>
      <c r="AA205" s="72"/>
      <c r="AB205" s="7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6" t="s">
        <v>186</v>
      </c>
      <c r="AN205" s="85" t="s">
        <v>170</v>
      </c>
      <c r="AO205" s="215">
        <f>IF(BG193="","",BG193)</f>
        <v>15</v>
      </c>
      <c r="AP205" s="213" t="str">
        <f t="shared" si="53"/>
        <v>-</v>
      </c>
      <c r="AQ205" s="212">
        <f>IF(BE193="","",BE193)</f>
        <v>12</v>
      </c>
      <c r="AR205" s="508" t="str">
        <f>IF(BH193="","",IF(BH193="○","×",IF(BH193="×","○")))</f>
        <v>○</v>
      </c>
      <c r="AS205" s="214">
        <f>IF(BG196="","",BG196)</f>
        <v>15</v>
      </c>
      <c r="AT205" s="213" t="str">
        <f t="shared" si="54"/>
        <v>-</v>
      </c>
      <c r="AU205" s="212">
        <f>IF(BE196="","",BE196)</f>
        <v>8</v>
      </c>
      <c r="AV205" s="481" t="str">
        <f>IF(BH196="","",IF(BH196="○","×",IF(BH196="×","○")))</f>
        <v>○</v>
      </c>
      <c r="AW205" s="212">
        <f>IF(BG199="","",BG199)</f>
        <v>15</v>
      </c>
      <c r="AX205" s="213" t="str">
        <f t="shared" si="55"/>
        <v>-</v>
      </c>
      <c r="AY205" s="212">
        <f>IF(BE199="","",BE199)</f>
        <v>8</v>
      </c>
      <c r="AZ205" s="481" t="str">
        <f>IF(BH199="","",IF(BH199="○","×",IF(BH199="×","○")))</f>
        <v>○</v>
      </c>
      <c r="BA205" s="214">
        <f>IF(BG202="","",BG202)</f>
        <v>15</v>
      </c>
      <c r="BB205" s="213" t="str">
        <f>IF(BA205="","","-")</f>
        <v>-</v>
      </c>
      <c r="BC205" s="212">
        <f>IF(BE202="","",BE202)</f>
        <v>8</v>
      </c>
      <c r="BD205" s="481" t="str">
        <f>IF(BH202="","",IF(BH202="○","×",IF(BH202="×","○")))</f>
        <v>○</v>
      </c>
      <c r="BE205" s="456"/>
      <c r="BF205" s="457"/>
      <c r="BG205" s="457"/>
      <c r="BH205" s="458"/>
      <c r="BI205" s="434" t="s">
        <v>50</v>
      </c>
      <c r="BJ205" s="435"/>
      <c r="BK205" s="435"/>
      <c r="BL205" s="436"/>
      <c r="BM205" s="235"/>
      <c r="BN205" s="207"/>
      <c r="BO205" s="203"/>
      <c r="BP205" s="206"/>
      <c r="BQ205" s="205"/>
      <c r="BR205" s="202"/>
      <c r="BS205" s="203"/>
      <c r="BT205" s="203"/>
      <c r="BU205" s="202"/>
    </row>
    <row r="206" spans="26:73" ht="12" customHeight="1">
      <c r="Z206" s="72"/>
      <c r="AA206" s="72"/>
      <c r="AB206" s="72"/>
      <c r="AC206" s="115"/>
      <c r="AD206" s="114"/>
      <c r="AE206" s="82"/>
      <c r="AF206" s="82"/>
      <c r="AG206" s="82"/>
      <c r="AH206" s="82"/>
      <c r="AI206" s="82"/>
      <c r="AJ206" s="82"/>
      <c r="AK206" s="82"/>
      <c r="AL206" s="82"/>
      <c r="AM206" s="86" t="s">
        <v>188</v>
      </c>
      <c r="AN206" s="85" t="s">
        <v>170</v>
      </c>
      <c r="AO206" s="211">
        <f>IF(BG194="","",BG194)</f>
        <v>15</v>
      </c>
      <c r="AP206" s="209" t="str">
        <f t="shared" si="53"/>
        <v>-</v>
      </c>
      <c r="AQ206" s="208">
        <f>IF(BE194="","",BE194)</f>
        <v>15</v>
      </c>
      <c r="AR206" s="509">
        <f>IF(AT197="","",AT197)</f>
      </c>
      <c r="AS206" s="210">
        <f>IF(BG197="","",BG197)</f>
        <v>15</v>
      </c>
      <c r="AT206" s="209" t="str">
        <f t="shared" si="54"/>
        <v>-</v>
      </c>
      <c r="AU206" s="208">
        <f>IF(BE197="","",BE197)</f>
        <v>7</v>
      </c>
      <c r="AV206" s="482" t="str">
        <f>IF(AX203="","",AX203)</f>
        <v>-</v>
      </c>
      <c r="AW206" s="208">
        <f>IF(BG200="","",BG200)</f>
        <v>15</v>
      </c>
      <c r="AX206" s="209" t="str">
        <f t="shared" si="55"/>
        <v>-</v>
      </c>
      <c r="AY206" s="208">
        <f>IF(BE200="","",BE200)</f>
        <v>8</v>
      </c>
      <c r="AZ206" s="482">
        <f>IF(BB203="","",BB203)</f>
      </c>
      <c r="BA206" s="210">
        <f>IF(BG203="","",BG203)</f>
        <v>15</v>
      </c>
      <c r="BB206" s="209" t="str">
        <f>IF(BA206="","","-")</f>
        <v>-</v>
      </c>
      <c r="BC206" s="208">
        <f>IF(BE203="","",BE203)</f>
        <v>5</v>
      </c>
      <c r="BD206" s="482" t="str">
        <f>IF(BF203="","",BF203)</f>
        <v>-</v>
      </c>
      <c r="BE206" s="459"/>
      <c r="BF206" s="460"/>
      <c r="BG206" s="460"/>
      <c r="BH206" s="461"/>
      <c r="BI206" s="437"/>
      <c r="BJ206" s="438"/>
      <c r="BK206" s="438"/>
      <c r="BL206" s="439"/>
      <c r="BM206" s="235"/>
      <c r="BN206" s="207">
        <f>COUNTIF(AO205:BH207,"○")</f>
        <v>4</v>
      </c>
      <c r="BO206" s="203">
        <f>COUNTIF(AO205:BH207,"×")</f>
        <v>0</v>
      </c>
      <c r="BP206" s="206">
        <f>(IF((AO205&gt;AQ205),1,0))+(IF((AO206&gt;AQ206),1,0))+(IF((AO207&gt;AQ207),1,0))+(IF((AS205&gt;AU205),1,0))+(IF((AS206&gt;AU206),1,0))+(IF((AS207&gt;AU207),1,0))+(IF((AW205&gt;AY205),1,0))+(IF((AW206&gt;AY206),1,0))+(IF((AW207&gt;AY207),1,0))+(IF((BA205&gt;BC205),1,0))+(IF((BA206&gt;BC206),1,0))+(IF((BA207&gt;BC207),1,0))+(IF((BE205&gt;BG205),1,0))+(IF((BE206&gt;BG206),1,0))+(IF((BE207&gt;BG207),1,0))</f>
        <v>7</v>
      </c>
      <c r="BQ206" s="205">
        <f>(IF((AO205&lt;AQ205),1,0))+(IF((AO206&lt;AQ206),1,0))+(IF((AO207&lt;AQ207),1,0))+(IF((AS205&lt;AU205),1,0))+(IF((AS206&lt;AU206),1,0))+(IF((AS207&lt;AU207),1,0))+(IF((AW205&lt;AY205),1,0))+(IF((AW206&lt;AY206),1,0))+(IF((AW207&lt;AY207),1,0))+(IF((BA205&lt;BC205),1,0))+(IF((BA206&lt;BC206),1,0))+(IF((BA207&lt;BC207),1,0))+(IF((BE205&lt;BG205),1,0))+(IF((BE206&lt;BG206),1,0))+(IF((BE207&lt;BG207),1,0))</f>
        <v>0</v>
      </c>
      <c r="BR206" s="204">
        <f>BP206-BQ206</f>
        <v>7</v>
      </c>
      <c r="BS206" s="203">
        <f>SUM(AO205:AO207,AS205:AS207,AW205:AW207,BA205:BA207,BE205:BE207)</f>
        <v>120</v>
      </c>
      <c r="BT206" s="203">
        <f>SUM(AQ205:AQ207,AU205:AU207,AY205:AY207,BC205:BC207,BG205:BG207)</f>
        <v>71</v>
      </c>
      <c r="BU206" s="202">
        <f>BS206-BT206</f>
        <v>49</v>
      </c>
    </row>
    <row r="207" spans="26:73" ht="12" customHeight="1" thickBot="1">
      <c r="Z207" s="72"/>
      <c r="AA207" s="72"/>
      <c r="AB207" s="7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4"/>
      <c r="AN207" s="83" t="s">
        <v>21</v>
      </c>
      <c r="AO207" s="201">
        <f>IF(BG195="","",BG195)</f>
      </c>
      <c r="AP207" s="199">
        <f t="shared" si="53"/>
      </c>
      <c r="AQ207" s="198">
        <f>IF(BE195="","",BE195)</f>
      </c>
      <c r="AR207" s="548">
        <f>IF(AT198="","",AT198)</f>
      </c>
      <c r="AS207" s="200">
        <f>IF(BG198="","",BG198)</f>
      </c>
      <c r="AT207" s="199">
        <f t="shared" si="54"/>
      </c>
      <c r="AU207" s="198">
        <f>IF(BE198="","",BE198)</f>
      </c>
      <c r="AV207" s="483" t="str">
        <f>IF(AX204="","",AX204)</f>
        <v>-</v>
      </c>
      <c r="AW207" s="198">
        <f>IF(BG201="","",BG201)</f>
      </c>
      <c r="AX207" s="199">
        <f t="shared" si="55"/>
      </c>
      <c r="AY207" s="198">
        <f>IF(BE201="","",BE201)</f>
      </c>
      <c r="AZ207" s="483">
        <f>IF(BB204="","",BB204)</f>
      </c>
      <c r="BA207" s="200">
        <f>IF(BG204="","",BG204)</f>
      </c>
      <c r="BB207" s="199">
        <f>IF(BA207="","","-")</f>
      </c>
      <c r="BC207" s="198">
        <f>IF(BE204="","",BE204)</f>
      </c>
      <c r="BD207" s="483">
        <f>IF(BF204="","",BF204)</f>
      </c>
      <c r="BE207" s="462"/>
      <c r="BF207" s="463"/>
      <c r="BG207" s="463"/>
      <c r="BH207" s="464"/>
      <c r="BI207" s="186">
        <f>BN206</f>
        <v>4</v>
      </c>
      <c r="BJ207" s="185" t="s">
        <v>87</v>
      </c>
      <c r="BK207" s="185">
        <f>BO206</f>
        <v>0</v>
      </c>
      <c r="BL207" s="184" t="s">
        <v>84</v>
      </c>
      <c r="BM207" s="235"/>
      <c r="BN207" s="197"/>
      <c r="BO207" s="194"/>
      <c r="BP207" s="196"/>
      <c r="BQ207" s="195"/>
      <c r="BR207" s="193"/>
      <c r="BS207" s="194"/>
      <c r="BT207" s="194"/>
      <c r="BU207" s="193"/>
    </row>
    <row r="208" spans="26:48" ht="12" customHeight="1"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R208" s="117"/>
      <c r="AS208" s="116"/>
      <c r="AT208" s="76"/>
      <c r="AU208" s="76"/>
      <c r="AV208" s="76"/>
    </row>
    <row r="209" spans="1:76" ht="12" customHeight="1" thickBot="1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8"/>
      <c r="AN209" s="138"/>
      <c r="AO209" s="138"/>
      <c r="AP209" s="138"/>
      <c r="AQ209" s="138"/>
      <c r="AR209" s="140"/>
      <c r="AS209" s="141"/>
      <c r="AT209" s="142"/>
      <c r="AU209" s="142"/>
      <c r="AV209" s="142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  <c r="BX209" s="138"/>
    </row>
    <row r="210" spans="2:69" ht="12" customHeight="1">
      <c r="B210" s="118"/>
      <c r="C210" s="125"/>
      <c r="D210" s="271"/>
      <c r="E210" s="1"/>
      <c r="F210" s="36"/>
      <c r="G210" s="1"/>
      <c r="H210" s="143"/>
      <c r="I210" s="1"/>
      <c r="J210" s="48"/>
      <c r="K210" s="1"/>
      <c r="L210" s="143"/>
      <c r="M210" s="5"/>
      <c r="N210" s="36"/>
      <c r="O210" s="5"/>
      <c r="P210" s="5"/>
      <c r="Q210" s="492"/>
      <c r="R210" s="492"/>
      <c r="S210" s="492"/>
      <c r="T210" s="492"/>
      <c r="U210" s="360"/>
      <c r="V210" s="360"/>
      <c r="W210" s="360"/>
      <c r="X210" s="360"/>
      <c r="Y210" s="144"/>
      <c r="Z210" s="6"/>
      <c r="AA210" s="272"/>
      <c r="AB210" s="6"/>
      <c r="AC210" s="6"/>
      <c r="AD210" s="272"/>
      <c r="AE210" s="6"/>
      <c r="AF210" s="6"/>
      <c r="AG210" s="272"/>
      <c r="AH210" s="21"/>
      <c r="AI210" s="21"/>
      <c r="AJ210" s="21"/>
      <c r="AK210" s="21"/>
      <c r="AL210" s="21"/>
      <c r="AM210" s="125"/>
      <c r="AN210" s="271"/>
      <c r="AO210" s="1"/>
      <c r="AP210" s="36"/>
      <c r="AQ210" s="1"/>
      <c r="AR210" s="143"/>
      <c r="AS210" s="1"/>
      <c r="AT210" s="48"/>
      <c r="AU210" s="1"/>
      <c r="AV210" s="143"/>
      <c r="AW210" s="5"/>
      <c r="AX210" s="36"/>
      <c r="AY210" s="5"/>
      <c r="AZ210" s="143"/>
      <c r="BA210" s="492"/>
      <c r="BB210" s="492"/>
      <c r="BC210" s="492"/>
      <c r="BD210" s="492"/>
      <c r="BE210" s="363"/>
      <c r="BF210" s="360"/>
      <c r="BG210" s="360"/>
      <c r="BH210" s="360"/>
      <c r="BI210" s="144"/>
      <c r="BJ210" s="6"/>
      <c r="BK210" s="272"/>
      <c r="BL210" s="6"/>
      <c r="BM210" s="6"/>
      <c r="BN210" s="21"/>
      <c r="BO210" s="21"/>
      <c r="BP210" s="21"/>
      <c r="BQ210" s="21"/>
    </row>
    <row r="211" spans="3:65" ht="12" customHeight="1">
      <c r="C211" s="74"/>
      <c r="D211" s="78"/>
      <c r="E211" s="78"/>
      <c r="F211" s="78"/>
      <c r="G211" s="78"/>
      <c r="H211" s="78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6"/>
      <c r="T211" s="76"/>
      <c r="U211" s="76"/>
      <c r="V211" s="76"/>
      <c r="W211" s="76"/>
      <c r="X211" s="75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</row>
    <row r="212" spans="3:65" ht="12" customHeight="1" thickBot="1">
      <c r="C212" s="74"/>
      <c r="D212" s="78"/>
      <c r="E212" s="78"/>
      <c r="F212" s="78"/>
      <c r="G212" s="78"/>
      <c r="H212" s="78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6"/>
      <c r="T212" s="76"/>
      <c r="U212" s="76"/>
      <c r="V212" s="76"/>
      <c r="W212" s="76"/>
      <c r="X212" s="75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</row>
    <row r="213" spans="1:77" ht="12" customHeight="1">
      <c r="A213" s="100"/>
      <c r="B213" s="100"/>
      <c r="C213" s="74"/>
      <c r="D213" s="78"/>
      <c r="E213" s="78"/>
      <c r="F213" s="78"/>
      <c r="G213" s="78"/>
      <c r="H213" s="78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6"/>
      <c r="T213" s="76"/>
      <c r="U213" s="76"/>
      <c r="V213" s="76"/>
      <c r="W213" s="76"/>
      <c r="X213" s="75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377" t="s">
        <v>47</v>
      </c>
      <c r="AN213" s="378"/>
      <c r="AO213" s="381" t="str">
        <f>AM215</f>
        <v>佐伯　綾子</v>
      </c>
      <c r="AP213" s="376"/>
      <c r="AQ213" s="376"/>
      <c r="AR213" s="382"/>
      <c r="AS213" s="375" t="str">
        <f>AM218</f>
        <v>中田　美紗子</v>
      </c>
      <c r="AT213" s="376"/>
      <c r="AU213" s="376"/>
      <c r="AV213" s="382"/>
      <c r="AW213" s="375" t="str">
        <f>AM221</f>
        <v>佐伯　玲子</v>
      </c>
      <c r="AX213" s="376"/>
      <c r="AY213" s="376"/>
      <c r="AZ213" s="382"/>
      <c r="BA213" s="375" t="str">
        <f>AM224</f>
        <v>西森　小祐加</v>
      </c>
      <c r="BB213" s="376"/>
      <c r="BC213" s="376"/>
      <c r="BD213" s="382"/>
      <c r="BE213" s="375" t="str">
        <f>AM227</f>
        <v>小川　典子</v>
      </c>
      <c r="BF213" s="376"/>
      <c r="BG213" s="376"/>
      <c r="BH213" s="376"/>
      <c r="BI213" s="375" t="str">
        <f>AM230</f>
        <v>今井　直美</v>
      </c>
      <c r="BJ213" s="376"/>
      <c r="BK213" s="376"/>
      <c r="BL213" s="383"/>
      <c r="BM213" s="365" t="s">
        <v>78</v>
      </c>
      <c r="BN213" s="366"/>
      <c r="BO213" s="366"/>
      <c r="BP213" s="367"/>
      <c r="BQ213" s="66"/>
      <c r="BR213" s="559" t="s">
        <v>80</v>
      </c>
      <c r="BS213" s="560"/>
      <c r="BT213" s="564" t="s">
        <v>81</v>
      </c>
      <c r="BU213" s="565"/>
      <c r="BV213" s="566"/>
      <c r="BW213" s="567" t="s">
        <v>82</v>
      </c>
      <c r="BX213" s="568"/>
      <c r="BY213" s="569"/>
    </row>
    <row r="214" spans="3:77" ht="12" customHeight="1" thickBot="1">
      <c r="C214" s="74"/>
      <c r="D214" s="78"/>
      <c r="E214" s="78"/>
      <c r="F214" s="78"/>
      <c r="G214" s="78"/>
      <c r="H214" s="78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6"/>
      <c r="T214" s="76"/>
      <c r="U214" s="76"/>
      <c r="V214" s="76"/>
      <c r="W214" s="76"/>
      <c r="X214" s="75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379"/>
      <c r="AN214" s="380"/>
      <c r="AO214" s="388" t="str">
        <f>AM216</f>
        <v>日下　光子</v>
      </c>
      <c r="AP214" s="385"/>
      <c r="AQ214" s="385"/>
      <c r="AR214" s="386"/>
      <c r="AS214" s="384" t="str">
        <f>AM219</f>
        <v>辰野　真弓</v>
      </c>
      <c r="AT214" s="385"/>
      <c r="AU214" s="385"/>
      <c r="AV214" s="386"/>
      <c r="AW214" s="384" t="str">
        <f>AM222</f>
        <v>八木　美稚子</v>
      </c>
      <c r="AX214" s="385"/>
      <c r="AY214" s="385"/>
      <c r="AZ214" s="386"/>
      <c r="BA214" s="384" t="str">
        <f>AM225</f>
        <v>藤田　伊津子</v>
      </c>
      <c r="BB214" s="385"/>
      <c r="BC214" s="385"/>
      <c r="BD214" s="386"/>
      <c r="BE214" s="384" t="str">
        <f>AM228</f>
        <v>長原　芽美</v>
      </c>
      <c r="BF214" s="385"/>
      <c r="BG214" s="385"/>
      <c r="BH214" s="385"/>
      <c r="BI214" s="384" t="str">
        <f>AM231</f>
        <v>近藤　早津紀</v>
      </c>
      <c r="BJ214" s="385"/>
      <c r="BK214" s="385"/>
      <c r="BL214" s="387"/>
      <c r="BM214" s="368" t="s">
        <v>79</v>
      </c>
      <c r="BN214" s="369"/>
      <c r="BO214" s="369"/>
      <c r="BP214" s="370"/>
      <c r="BQ214" s="66"/>
      <c r="BR214" s="7" t="s">
        <v>83</v>
      </c>
      <c r="BS214" s="3" t="s">
        <v>84</v>
      </c>
      <c r="BT214" s="7" t="s">
        <v>40</v>
      </c>
      <c r="BU214" s="3" t="s">
        <v>85</v>
      </c>
      <c r="BV214" s="4" t="s">
        <v>86</v>
      </c>
      <c r="BW214" s="3" t="s">
        <v>40</v>
      </c>
      <c r="BX214" s="3" t="s">
        <v>85</v>
      </c>
      <c r="BY214" s="4" t="s">
        <v>86</v>
      </c>
    </row>
    <row r="215" spans="5:77" ht="12" customHeight="1"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Z215" s="72"/>
      <c r="AA215" s="72"/>
      <c r="AB215" s="72"/>
      <c r="AC215" s="93"/>
      <c r="AD215" s="93"/>
      <c r="AE215" s="75"/>
      <c r="AF215" s="75"/>
      <c r="AG215" s="75"/>
      <c r="AH215" s="75"/>
      <c r="AI215" s="75"/>
      <c r="AJ215" s="75"/>
      <c r="AK215" s="75"/>
      <c r="AL215" s="75"/>
      <c r="AM215" s="89" t="s">
        <v>294</v>
      </c>
      <c r="AN215" s="85" t="s">
        <v>131</v>
      </c>
      <c r="AO215" s="494"/>
      <c r="AP215" s="495"/>
      <c r="AQ215" s="495"/>
      <c r="AR215" s="496"/>
      <c r="AS215" s="35">
        <v>14</v>
      </c>
      <c r="AT215" s="36" t="str">
        <f>IF(AS215="","","-")</f>
        <v>-</v>
      </c>
      <c r="AU215" s="37">
        <v>16</v>
      </c>
      <c r="AV215" s="540" t="str">
        <f>IF(AS215&lt;&gt;"",IF(AS215&gt;AU215,IF(AS216&gt;AU216,"○",IF(AS217&gt;AU217,"○","×")),IF(AS216&gt;AU216,IF(AS217&gt;AU217,"○","×"),"×")),"")</f>
        <v>×</v>
      </c>
      <c r="AW215" s="35">
        <v>15</v>
      </c>
      <c r="AX215" s="38" t="str">
        <f aca="true" t="shared" si="56" ref="AX215:AX220">IF(AW215="","","-")</f>
        <v>-</v>
      </c>
      <c r="AY215" s="39">
        <v>11</v>
      </c>
      <c r="AZ215" s="540" t="str">
        <f>IF(AW215&lt;&gt;"",IF(AW215&gt;AY215,IF(AW216&gt;AY216,"○",IF(AW217&gt;AY217,"○","×")),IF(AW216&gt;AY216,IF(AW217&gt;AY217,"○","×"),"×")),"")</f>
        <v>○</v>
      </c>
      <c r="BA215" s="35">
        <v>15</v>
      </c>
      <c r="BB215" s="38" t="str">
        <f aca="true" t="shared" si="57" ref="BB215:BB223">IF(BA215="","","-")</f>
        <v>-</v>
      </c>
      <c r="BC215" s="39">
        <v>6</v>
      </c>
      <c r="BD215" s="540" t="str">
        <f>IF(BA215&lt;&gt;"",IF(BA215&gt;BC215,IF(BA216&gt;BC216,"○",IF(BA217&gt;BC217,"○","×")),IF(BA216&gt;BC216,IF(BA217&gt;BC217,"○","×"),"×")),"")</f>
        <v>○</v>
      </c>
      <c r="BE215" s="35">
        <v>15</v>
      </c>
      <c r="BF215" s="38" t="str">
        <f aca="true" t="shared" si="58" ref="BF215:BF226">IF(BE215="","","-")</f>
        <v>-</v>
      </c>
      <c r="BG215" s="39">
        <v>5</v>
      </c>
      <c r="BH215" s="505" t="str">
        <f>IF(BE215&lt;&gt;"",IF(BE215&gt;BG215,IF(BE216&gt;BG216,"○",IF(BE217&gt;BG217,"○","×")),IF(BE216&gt;BG216,IF(BE217&gt;BG217,"○","×"),"×")),"")</f>
        <v>○</v>
      </c>
      <c r="BI215" s="35">
        <v>15</v>
      </c>
      <c r="BJ215" s="38" t="str">
        <f aca="true" t="shared" si="59" ref="BJ215:BJ229">IF(BI215="","","-")</f>
        <v>-</v>
      </c>
      <c r="BK215" s="39">
        <v>1</v>
      </c>
      <c r="BL215" s="505" t="str">
        <f>IF(BI215&lt;&gt;"",IF(BI215&gt;BK215,IF(BI216&gt;BK216,"○",IF(BI217&gt;BK217,"○","×")),IF(BI216&gt;BK216,IF(BI217&gt;BK217,"○","×"),"×")),"")</f>
        <v>○</v>
      </c>
      <c r="BM215" s="561" t="s">
        <v>52</v>
      </c>
      <c r="BN215" s="562"/>
      <c r="BO215" s="562"/>
      <c r="BP215" s="563"/>
      <c r="BQ215" s="66"/>
      <c r="BR215" s="10"/>
      <c r="BS215" s="11"/>
      <c r="BT215" s="56"/>
      <c r="BU215" s="57"/>
      <c r="BV215" s="13"/>
      <c r="BW215" s="11"/>
      <c r="BX215" s="11"/>
      <c r="BY215" s="13"/>
    </row>
    <row r="216" spans="3:77" ht="12" customHeight="1">
      <c r="C216" s="472" t="s">
        <v>16</v>
      </c>
      <c r="D216" s="472"/>
      <c r="E216" s="472"/>
      <c r="F216" s="472"/>
      <c r="G216" s="472"/>
      <c r="H216" s="472"/>
      <c r="I216" s="472"/>
      <c r="J216" s="472"/>
      <c r="K216" s="472"/>
      <c r="L216" s="472"/>
      <c r="M216" s="472"/>
      <c r="N216" s="472"/>
      <c r="O216" s="472"/>
      <c r="P216" s="472"/>
      <c r="Q216" s="472"/>
      <c r="R216" s="472"/>
      <c r="S216" s="472"/>
      <c r="T216" s="472"/>
      <c r="U216" s="472"/>
      <c r="V216" s="472"/>
      <c r="W216" s="472"/>
      <c r="X216" s="472"/>
      <c r="Y216" s="472"/>
      <c r="Z216" s="472"/>
      <c r="AA216" s="472"/>
      <c r="AB216" s="472"/>
      <c r="AC216" s="472"/>
      <c r="AD216" s="472"/>
      <c r="AE216" s="82"/>
      <c r="AF216" s="82"/>
      <c r="AG216" s="82"/>
      <c r="AH216" s="82"/>
      <c r="AI216" s="82"/>
      <c r="AJ216" s="82"/>
      <c r="AK216" s="82"/>
      <c r="AL216" s="82"/>
      <c r="AM216" s="89" t="s">
        <v>298</v>
      </c>
      <c r="AN216" s="85" t="s">
        <v>293</v>
      </c>
      <c r="AO216" s="497"/>
      <c r="AP216" s="422"/>
      <c r="AQ216" s="422"/>
      <c r="AR216" s="498"/>
      <c r="AS216" s="35">
        <v>10</v>
      </c>
      <c r="AT216" s="36" t="str">
        <f>IF(AS216="","","-")</f>
        <v>-</v>
      </c>
      <c r="AU216" s="41">
        <v>15</v>
      </c>
      <c r="AV216" s="522"/>
      <c r="AW216" s="35">
        <v>15</v>
      </c>
      <c r="AX216" s="36" t="str">
        <f t="shared" si="56"/>
        <v>-</v>
      </c>
      <c r="AY216" s="37">
        <v>8</v>
      </c>
      <c r="AZ216" s="522"/>
      <c r="BA216" s="35">
        <v>17</v>
      </c>
      <c r="BB216" s="36" t="str">
        <f t="shared" si="57"/>
        <v>-</v>
      </c>
      <c r="BC216" s="37">
        <v>19</v>
      </c>
      <c r="BD216" s="522"/>
      <c r="BE216" s="35">
        <v>9</v>
      </c>
      <c r="BF216" s="36" t="str">
        <f t="shared" si="58"/>
        <v>-</v>
      </c>
      <c r="BG216" s="37">
        <v>15</v>
      </c>
      <c r="BH216" s="440"/>
      <c r="BI216" s="35">
        <v>15</v>
      </c>
      <c r="BJ216" s="36" t="str">
        <f t="shared" si="59"/>
        <v>-</v>
      </c>
      <c r="BK216" s="37">
        <v>6</v>
      </c>
      <c r="BL216" s="440"/>
      <c r="BM216" s="428"/>
      <c r="BN216" s="429"/>
      <c r="BO216" s="429"/>
      <c r="BP216" s="430"/>
      <c r="BQ216" s="67"/>
      <c r="BR216" s="10">
        <f>COUNTIF(AO215:BL217,"○")</f>
        <v>4</v>
      </c>
      <c r="BS216" s="11">
        <f>COUNTIF(AO215:BL217,"×")</f>
        <v>1</v>
      </c>
      <c r="BT216" s="56">
        <f>(IF((AO215&gt;AQ215),1,0))+(IF((AO216&gt;AQ216),1,0))+(IF((AO217&gt;AQ217),1,0))+(IF((AS215&gt;AU215),1,0))+(IF((AS216&gt;AU216),1,0))+(IF((AS217&gt;AU217),1,0))+(IF((AW215&gt;AY215),1,0))+(IF((AW216&gt;AY216),1,0))+(IF((AW217&gt;AY217),1,0))+(IF((BA215&gt;BC215),1,0))+(IF((BA216&gt;BC216),1,0))+(IF((BA217&gt;BC217),1,0))+(IF((BE215&gt;BG215),1,0))+(IF((BE216&gt;BG216),1,0))+(IF((BE217&gt;BG217),1,0))+(IF((BI215&gt;BK215),1,0))+(IF((BI216&gt;BK216),1,0))+(IF((BI217&gt;BK217),1,0))</f>
        <v>8</v>
      </c>
      <c r="BU216" s="57">
        <f>(IF((AO215&lt;AQ215),1,0))+(IF((AO216&lt;AQ216),1,0))+(IF((AO217&lt;AQ217),1,0))+(IF((AS215&lt;AU215),1,0))+(IF((AS216&lt;AU216),1,0))+(IF((AS217&lt;AU217),1,0))+(IF((AW215&lt;AY215),1,0))+(IF((AW216&lt;AY216),1,0))+(IF((AW217&lt;AY217),1,0))+(IF((BA215&lt;BC215),1,0))+(IF((BA216&lt;BC216),1,0))+(IF((BA217&lt;BC217),1,0))+(IF((BE215&lt;BG215),1,0))+(IF((BE216&lt;BG216),1,0))+(IF((BE217&lt;BG217),1,0))+(IF((BI215&lt;BK215),1,0))+(IF((BI216&lt;BK216),1,0))+(IF((BI217&lt;BK217),1,0))</f>
        <v>4</v>
      </c>
      <c r="BV216" s="58">
        <f>BT216-BU216</f>
        <v>4</v>
      </c>
      <c r="BW216" s="11">
        <f>SUM(AO215:AO217,AS215:AS217,AW215:AW217,BA215:BA217,BE215:BE217,BI215:BI217)</f>
        <v>170</v>
      </c>
      <c r="BX216" s="11">
        <f>SUM(AQ215:AQ217,AU215:AU217,AY215:AY217,BC215:BC217,BG215:BG217,BK215:BK217)</f>
        <v>117</v>
      </c>
      <c r="BY216" s="13">
        <f>BW216-BX216</f>
        <v>53</v>
      </c>
    </row>
    <row r="217" spans="3:77" ht="12" customHeight="1">
      <c r="C217" s="472"/>
      <c r="D217" s="472"/>
      <c r="E217" s="472"/>
      <c r="F217" s="472"/>
      <c r="G217" s="472"/>
      <c r="H217" s="472"/>
      <c r="I217" s="472"/>
      <c r="J217" s="472"/>
      <c r="K217" s="472"/>
      <c r="L217" s="472"/>
      <c r="M217" s="472"/>
      <c r="N217" s="472"/>
      <c r="O217" s="472"/>
      <c r="P217" s="472"/>
      <c r="Q217" s="472"/>
      <c r="R217" s="472"/>
      <c r="S217" s="472"/>
      <c r="T217" s="472"/>
      <c r="U217" s="472"/>
      <c r="V217" s="472"/>
      <c r="W217" s="472"/>
      <c r="X217" s="472"/>
      <c r="Y217" s="472"/>
      <c r="Z217" s="472"/>
      <c r="AA217" s="472"/>
      <c r="AB217" s="472"/>
      <c r="AC217" s="472"/>
      <c r="AD217" s="472"/>
      <c r="AE217" s="82"/>
      <c r="AF217" s="82"/>
      <c r="AG217" s="82"/>
      <c r="AH217" s="82"/>
      <c r="AI217" s="82"/>
      <c r="AJ217" s="82"/>
      <c r="AK217" s="82"/>
      <c r="AL217" s="82"/>
      <c r="AM217" s="88"/>
      <c r="AN217" s="91" t="s">
        <v>26</v>
      </c>
      <c r="AO217" s="499"/>
      <c r="AP217" s="500"/>
      <c r="AQ217" s="500"/>
      <c r="AR217" s="501"/>
      <c r="AS217" s="42"/>
      <c r="AT217" s="36">
        <f>IF(AS217="","","-")</f>
      </c>
      <c r="AU217" s="43"/>
      <c r="AV217" s="523"/>
      <c r="AW217" s="42"/>
      <c r="AX217" s="44">
        <f t="shared" si="56"/>
      </c>
      <c r="AY217" s="43"/>
      <c r="AZ217" s="522"/>
      <c r="BA217" s="35">
        <v>15</v>
      </c>
      <c r="BB217" s="36" t="str">
        <f t="shared" si="57"/>
        <v>-</v>
      </c>
      <c r="BC217" s="37">
        <v>5</v>
      </c>
      <c r="BD217" s="522"/>
      <c r="BE217" s="35">
        <v>15</v>
      </c>
      <c r="BF217" s="36" t="str">
        <f t="shared" si="58"/>
        <v>-</v>
      </c>
      <c r="BG217" s="37">
        <v>10</v>
      </c>
      <c r="BH217" s="440"/>
      <c r="BI217" s="35"/>
      <c r="BJ217" s="36">
        <f t="shared" si="59"/>
      </c>
      <c r="BK217" s="37"/>
      <c r="BL217" s="440"/>
      <c r="BM217" s="17">
        <f>BR216</f>
        <v>4</v>
      </c>
      <c r="BN217" s="18" t="s">
        <v>87</v>
      </c>
      <c r="BO217" s="18">
        <f>BS216</f>
        <v>1</v>
      </c>
      <c r="BP217" s="19" t="s">
        <v>84</v>
      </c>
      <c r="BQ217" s="66"/>
      <c r="BR217" s="10"/>
      <c r="BS217" s="11"/>
      <c r="BT217" s="56"/>
      <c r="BU217" s="57"/>
      <c r="BV217" s="13"/>
      <c r="BW217" s="11"/>
      <c r="BX217" s="11"/>
      <c r="BY217" s="13"/>
    </row>
    <row r="218" spans="3:77" ht="12" customHeight="1">
      <c r="C218" s="472"/>
      <c r="D218" s="472"/>
      <c r="E218" s="472"/>
      <c r="F218" s="472"/>
      <c r="G218" s="472"/>
      <c r="H218" s="472"/>
      <c r="I218" s="472"/>
      <c r="J218" s="472"/>
      <c r="K218" s="472"/>
      <c r="L218" s="472"/>
      <c r="M218" s="472"/>
      <c r="N218" s="472"/>
      <c r="O218" s="472"/>
      <c r="P218" s="472"/>
      <c r="Q218" s="472"/>
      <c r="R218" s="472"/>
      <c r="S218" s="472"/>
      <c r="T218" s="472"/>
      <c r="U218" s="472"/>
      <c r="V218" s="472"/>
      <c r="W218" s="472"/>
      <c r="X218" s="472"/>
      <c r="Y218" s="472"/>
      <c r="Z218" s="472"/>
      <c r="AA218" s="472"/>
      <c r="AB218" s="472"/>
      <c r="AC218" s="472"/>
      <c r="AD218" s="472"/>
      <c r="AE218" s="82"/>
      <c r="AF218" s="82"/>
      <c r="AG218" s="82"/>
      <c r="AH218" s="82"/>
      <c r="AI218" s="82"/>
      <c r="AJ218" s="82"/>
      <c r="AK218" s="82"/>
      <c r="AL218" s="82"/>
      <c r="AM218" s="89" t="s">
        <v>283</v>
      </c>
      <c r="AN218" s="90" t="s">
        <v>352</v>
      </c>
      <c r="AO218" s="45">
        <f>IF(AU215="","",AU215)</f>
        <v>16</v>
      </c>
      <c r="AP218" s="36" t="str">
        <f aca="true" t="shared" si="60" ref="AP218:AP232">IF(AO218="","","-")</f>
        <v>-</v>
      </c>
      <c r="AQ218" s="1">
        <f>IF(AS215="","",AS215)</f>
        <v>14</v>
      </c>
      <c r="AR218" s="541" t="str">
        <f>IF(AV215="","",IF(AV215="○","×",IF(AV215="×","○")))</f>
        <v>○</v>
      </c>
      <c r="AS218" s="401"/>
      <c r="AT218" s="421"/>
      <c r="AU218" s="421"/>
      <c r="AV218" s="543"/>
      <c r="AW218" s="35">
        <v>15</v>
      </c>
      <c r="AX218" s="36" t="str">
        <f t="shared" si="56"/>
        <v>-</v>
      </c>
      <c r="AY218" s="37">
        <v>5</v>
      </c>
      <c r="AZ218" s="521" t="str">
        <f>IF(AW218&lt;&gt;"",IF(AW218&gt;AY218,IF(AW219&gt;AY219,"○",IF(AW220&gt;AY220,"○","×")),IF(AW219&gt;AY219,IF(AW220&gt;AY220,"○","×"),"×")),"")</f>
        <v>○</v>
      </c>
      <c r="BA218" s="59">
        <v>15</v>
      </c>
      <c r="BB218" s="48" t="str">
        <f t="shared" si="57"/>
        <v>-</v>
      </c>
      <c r="BC218" s="60">
        <v>8</v>
      </c>
      <c r="BD218" s="521" t="str">
        <f>IF(BA218&lt;&gt;"",IF(BA218&gt;BC218,IF(BA219&gt;BC219,"○",IF(BA220&gt;BC220,"○","×")),IF(BA219&gt;BC219,IF(BA220&gt;BC220,"○","×"),"×")),"")</f>
        <v>○</v>
      </c>
      <c r="BE218" s="59">
        <v>14</v>
      </c>
      <c r="BF218" s="48" t="str">
        <f t="shared" si="58"/>
        <v>-</v>
      </c>
      <c r="BG218" s="60">
        <v>16</v>
      </c>
      <c r="BH218" s="556" t="str">
        <f>IF(BE218&lt;&gt;"",IF(BE218&gt;BG218,IF(BE219&gt;BG219,"○",IF(BE220&gt;BG220,"○","×")),IF(BE219&gt;BG219,IF(BE220&gt;BG220,"○","×"),"×")),"")</f>
        <v>×</v>
      </c>
      <c r="BI218" s="59">
        <v>15</v>
      </c>
      <c r="BJ218" s="48" t="str">
        <f t="shared" si="59"/>
        <v>-</v>
      </c>
      <c r="BK218" s="60">
        <v>13</v>
      </c>
      <c r="BL218" s="556" t="str">
        <f>IF(BI218&lt;&gt;"",IF(BI218&gt;BK218,IF(BI219&gt;BK219,"○",IF(BI220&gt;BK220,"○","×")),IF(BI219&gt;BK219,IF(BI220&gt;BK220,"○","×"),"×")),"")</f>
        <v>○</v>
      </c>
      <c r="BM218" s="425" t="s">
        <v>50</v>
      </c>
      <c r="BN218" s="426"/>
      <c r="BO218" s="426"/>
      <c r="BP218" s="427"/>
      <c r="BQ218" s="66"/>
      <c r="BR218" s="23"/>
      <c r="BS218" s="24"/>
      <c r="BT218" s="61"/>
      <c r="BU218" s="62"/>
      <c r="BV218" s="25"/>
      <c r="BW218" s="24"/>
      <c r="BX218" s="24"/>
      <c r="BY218" s="25"/>
    </row>
    <row r="219" spans="26:77" ht="12" customHeight="1">
      <c r="Z219" s="72"/>
      <c r="AA219" s="72"/>
      <c r="AB219" s="7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9" t="s">
        <v>292</v>
      </c>
      <c r="AN219" s="85" t="s">
        <v>286</v>
      </c>
      <c r="AO219" s="45">
        <f>IF(AU216="","",AU216)</f>
        <v>15</v>
      </c>
      <c r="AP219" s="36" t="str">
        <f t="shared" si="60"/>
        <v>-</v>
      </c>
      <c r="AQ219" s="1">
        <f>IF(AS216="","",AS216)</f>
        <v>10</v>
      </c>
      <c r="AR219" s="542" t="str">
        <f>IF(AT216="","",AT216)</f>
        <v>-</v>
      </c>
      <c r="AS219" s="402"/>
      <c r="AT219" s="422"/>
      <c r="AU219" s="422"/>
      <c r="AV219" s="498"/>
      <c r="AW219" s="35">
        <v>12</v>
      </c>
      <c r="AX219" s="36" t="str">
        <f t="shared" si="56"/>
        <v>-</v>
      </c>
      <c r="AY219" s="37">
        <v>15</v>
      </c>
      <c r="AZ219" s="522"/>
      <c r="BA219" s="35">
        <v>15</v>
      </c>
      <c r="BB219" s="36" t="str">
        <f t="shared" si="57"/>
        <v>-</v>
      </c>
      <c r="BC219" s="37">
        <v>10</v>
      </c>
      <c r="BD219" s="522"/>
      <c r="BE219" s="35">
        <v>12</v>
      </c>
      <c r="BF219" s="36" t="str">
        <f t="shared" si="58"/>
        <v>-</v>
      </c>
      <c r="BG219" s="37">
        <v>15</v>
      </c>
      <c r="BH219" s="440"/>
      <c r="BI219" s="35">
        <v>15</v>
      </c>
      <c r="BJ219" s="36" t="str">
        <f t="shared" si="59"/>
        <v>-</v>
      </c>
      <c r="BK219" s="37">
        <v>13</v>
      </c>
      <c r="BL219" s="440"/>
      <c r="BM219" s="428"/>
      <c r="BN219" s="429"/>
      <c r="BO219" s="429"/>
      <c r="BP219" s="430"/>
      <c r="BQ219" s="67"/>
      <c r="BR219" s="10">
        <f>COUNTIF(AO218:BL220,"○")</f>
        <v>4</v>
      </c>
      <c r="BS219" s="11">
        <f>COUNTIF(AO218:BL220,"×")</f>
        <v>1</v>
      </c>
      <c r="BT219" s="56">
        <f>(IF((AO218&gt;AQ218),1,0))+(IF((AO219&gt;AQ219),1,0))+(IF((AO220&gt;AQ220),1,0))+(IF((AS218&gt;AU218),1,0))+(IF((AS219&gt;AU219),1,0))+(IF((AS220&gt;AU220),1,0))+(IF((AW218&gt;AY218),1,0))+(IF((AW219&gt;AY219),1,0))+(IF((AW220&gt;AY220),1,0))+(IF((BA218&gt;BC218),1,0))+(IF((BA219&gt;BC219),1,0))+(IF((BA220&gt;BC220),1,0))+(IF((BE218&gt;BG218),1,0))+(IF((BE219&gt;BG219),1,0))+(IF((BE220&gt;BG220),1,0))+(IF((BI218&gt;BK218),1,0))+(IF((BI219&gt;BK219),1,0))+(IF((BI220&gt;BK220),1,0))</f>
        <v>8</v>
      </c>
      <c r="BU219" s="57">
        <f>(IF((AO218&lt;AQ218),1,0))+(IF((AO219&lt;AQ219),1,0))+(IF((AO220&lt;AQ220),1,0))+(IF((AS218&lt;AU218),1,0))+(IF((AS219&lt;AU219),1,0))+(IF((AS220&lt;AU220),1,0))+(IF((AW218&lt;AY218),1,0))+(IF((AW219&lt;AY219),1,0))+(IF((AW220&lt;AY220),1,0))+(IF((BA218&lt;BC218),1,0))+(IF((BA219&lt;BC219),1,0))+(IF((BA220&lt;BC220),1,0))+(IF((BE218&lt;BG218),1,0))+(IF((BE219&lt;BG219),1,0))+(IF((BE220&lt;BG220),1,0))+(IF((BI218&lt;BK218),1,0))+(IF((BI219&lt;BK219),1,0))+(IF((BI220&lt;BK220),1,0))</f>
        <v>3</v>
      </c>
      <c r="BV219" s="58">
        <f>BT219-BU219</f>
        <v>5</v>
      </c>
      <c r="BW219" s="11">
        <f>SUM(AO218:AO220,AS218:AS220,AW218:AW220,BA218:BA220,BE218:BE220,BI218:BI220)</f>
        <v>159</v>
      </c>
      <c r="BX219" s="11">
        <f>SUM(AQ218:AQ220,AU218:AU220,AY218:AY220,BC218:BC220,BG218:BG220,BK218:BK220)</f>
        <v>125</v>
      </c>
      <c r="BY219" s="13">
        <f>BW219-BX219</f>
        <v>34</v>
      </c>
    </row>
    <row r="220" spans="3:77" ht="12" customHeight="1"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82"/>
      <c r="AF220" s="82"/>
      <c r="AG220" s="82"/>
      <c r="AH220" s="82"/>
      <c r="AI220" s="82"/>
      <c r="AJ220" s="82"/>
      <c r="AK220" s="82"/>
      <c r="AL220" s="82"/>
      <c r="AM220" s="88"/>
      <c r="AN220" s="92" t="s">
        <v>22</v>
      </c>
      <c r="AO220" s="46">
        <f>IF(AU217="","",AU217)</f>
      </c>
      <c r="AP220" s="36">
        <f t="shared" si="60"/>
      </c>
      <c r="AQ220" s="47">
        <f>IF(AS217="","",AS217)</f>
      </c>
      <c r="AR220" s="555">
        <f>IF(AT217="","",AT217)</f>
      </c>
      <c r="AS220" s="558"/>
      <c r="AT220" s="500"/>
      <c r="AU220" s="500"/>
      <c r="AV220" s="501"/>
      <c r="AW220" s="42">
        <v>15</v>
      </c>
      <c r="AX220" s="36" t="str">
        <f t="shared" si="56"/>
        <v>-</v>
      </c>
      <c r="AY220" s="43">
        <v>6</v>
      </c>
      <c r="AZ220" s="523"/>
      <c r="BA220" s="42"/>
      <c r="BB220" s="44">
        <f t="shared" si="57"/>
      </c>
      <c r="BC220" s="43"/>
      <c r="BD220" s="523"/>
      <c r="BE220" s="42"/>
      <c r="BF220" s="44">
        <f t="shared" si="58"/>
      </c>
      <c r="BG220" s="43"/>
      <c r="BH220" s="440"/>
      <c r="BI220" s="42"/>
      <c r="BJ220" s="44">
        <f t="shared" si="59"/>
      </c>
      <c r="BK220" s="43"/>
      <c r="BL220" s="440"/>
      <c r="BM220" s="17">
        <f>BR219</f>
        <v>4</v>
      </c>
      <c r="BN220" s="18" t="s">
        <v>87</v>
      </c>
      <c r="BO220" s="18">
        <f>BS219</f>
        <v>1</v>
      </c>
      <c r="BP220" s="19" t="s">
        <v>84</v>
      </c>
      <c r="BQ220" s="66"/>
      <c r="BR220" s="26"/>
      <c r="BS220" s="27"/>
      <c r="BT220" s="63"/>
      <c r="BU220" s="64"/>
      <c r="BV220" s="31"/>
      <c r="BW220" s="27"/>
      <c r="BX220" s="27"/>
      <c r="BY220" s="31"/>
    </row>
    <row r="221" spans="3:77" ht="12" customHeight="1"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27" t="s">
        <v>122</v>
      </c>
      <c r="N221" s="75"/>
      <c r="O221" s="100"/>
      <c r="P221" s="100"/>
      <c r="Q221" s="100"/>
      <c r="R221" s="128"/>
      <c r="S221" s="128"/>
      <c r="T221" s="128"/>
      <c r="U221" s="128"/>
      <c r="V221" s="128"/>
      <c r="W221" s="97"/>
      <c r="X221" s="100"/>
      <c r="Y221" s="100"/>
      <c r="Z221" s="100"/>
      <c r="AA221" s="100"/>
      <c r="AB221" s="165"/>
      <c r="AC221" s="165"/>
      <c r="AD221" s="165"/>
      <c r="AE221" s="82"/>
      <c r="AF221" s="82"/>
      <c r="AG221" s="82"/>
      <c r="AH221" s="82"/>
      <c r="AI221" s="82"/>
      <c r="AJ221" s="82"/>
      <c r="AK221" s="82"/>
      <c r="AL221" s="82"/>
      <c r="AM221" s="86" t="s">
        <v>300</v>
      </c>
      <c r="AN221" s="85" t="s">
        <v>301</v>
      </c>
      <c r="AO221" s="45">
        <f>IF(AY215="","",AY215)</f>
        <v>11</v>
      </c>
      <c r="AP221" s="48" t="str">
        <f t="shared" si="60"/>
        <v>-</v>
      </c>
      <c r="AQ221" s="1">
        <f>IF(AW215="","",AW215)</f>
        <v>15</v>
      </c>
      <c r="AR221" s="541" t="str">
        <f>IF(AZ215="","",IF(AZ215="○","×",IF(AZ215="×","○")))</f>
        <v>×</v>
      </c>
      <c r="AS221" s="49">
        <f>IF(AY218="","",AY218)</f>
        <v>5</v>
      </c>
      <c r="AT221" s="36" t="str">
        <f aca="true" t="shared" si="61" ref="AT221:AT232">IF(AS221="","","-")</f>
        <v>-</v>
      </c>
      <c r="AU221" s="1">
        <f>IF(AW218="","",AW218)</f>
        <v>15</v>
      </c>
      <c r="AV221" s="541" t="str">
        <f>IF(AZ218="","",IF(AZ218="○","×",IF(AZ218="×","○")))</f>
        <v>×</v>
      </c>
      <c r="AW221" s="401"/>
      <c r="AX221" s="421"/>
      <c r="AY221" s="421"/>
      <c r="AZ221" s="543"/>
      <c r="BA221" s="35">
        <v>10</v>
      </c>
      <c r="BB221" s="36" t="str">
        <f t="shared" si="57"/>
        <v>-</v>
      </c>
      <c r="BC221" s="37">
        <v>15</v>
      </c>
      <c r="BD221" s="522" t="str">
        <f>IF(BA221&lt;&gt;"",IF(BA221&gt;BC221,IF(BA222&gt;BC222,"○",IF(BA223&gt;BC223,"○","×")),IF(BA222&gt;BC222,IF(BA223&gt;BC223,"○","×"),"×")),"")</f>
        <v>×</v>
      </c>
      <c r="BE221" s="35">
        <v>6</v>
      </c>
      <c r="BF221" s="36" t="str">
        <f t="shared" si="58"/>
        <v>-</v>
      </c>
      <c r="BG221" s="37">
        <v>15</v>
      </c>
      <c r="BH221" s="556" t="str">
        <f>IF(BE221&lt;&gt;"",IF(BE221&gt;BG221,IF(BE222&gt;BG222,"○",IF(BE223&gt;BG223,"○","×")),IF(BE222&gt;BG222,IF(BE223&gt;BG223,"○","×"),"×")),"")</f>
        <v>×</v>
      </c>
      <c r="BI221" s="35">
        <v>12</v>
      </c>
      <c r="BJ221" s="36" t="str">
        <f t="shared" si="59"/>
        <v>-</v>
      </c>
      <c r="BK221" s="37">
        <v>15</v>
      </c>
      <c r="BL221" s="556" t="str">
        <f>IF(BI221&lt;&gt;"",IF(BI221&gt;BK221,IF(BI222&gt;BK222,"○",IF(BI223&gt;BK223,"○","×")),IF(BI222&gt;BK222,IF(BI223&gt;BK223,"○","×"),"×")),"")</f>
        <v>×</v>
      </c>
      <c r="BM221" s="425" t="s">
        <v>59</v>
      </c>
      <c r="BN221" s="426"/>
      <c r="BO221" s="426"/>
      <c r="BP221" s="427"/>
      <c r="BQ221" s="66"/>
      <c r="BR221" s="10"/>
      <c r="BS221" s="11"/>
      <c r="BT221" s="56"/>
      <c r="BU221" s="57"/>
      <c r="BV221" s="13"/>
      <c r="BW221" s="11"/>
      <c r="BX221" s="11"/>
      <c r="BY221" s="13"/>
    </row>
    <row r="222" spans="3:77" ht="12" customHeight="1"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487" t="s">
        <v>283</v>
      </c>
      <c r="N222" s="488"/>
      <c r="O222" s="488"/>
      <c r="P222" s="488"/>
      <c r="Q222" s="488"/>
      <c r="R222" s="488"/>
      <c r="S222" s="488"/>
      <c r="T222" s="489" t="s">
        <v>352</v>
      </c>
      <c r="U222" s="488"/>
      <c r="V222" s="488"/>
      <c r="W222" s="488"/>
      <c r="X222" s="488"/>
      <c r="Y222" s="488"/>
      <c r="Z222" s="488"/>
      <c r="AA222" s="490"/>
      <c r="AB222" s="165"/>
      <c r="AC222" s="165"/>
      <c r="AD222" s="165"/>
      <c r="AE222" s="82"/>
      <c r="AF222" s="82"/>
      <c r="AG222" s="82"/>
      <c r="AH222" s="82"/>
      <c r="AI222" s="82"/>
      <c r="AJ222" s="82"/>
      <c r="AK222" s="82"/>
      <c r="AL222" s="82"/>
      <c r="AM222" s="86" t="s">
        <v>303</v>
      </c>
      <c r="AN222" s="85" t="s">
        <v>304</v>
      </c>
      <c r="AO222" s="45">
        <f>IF(AY216="","",AY216)</f>
        <v>8</v>
      </c>
      <c r="AP222" s="36" t="str">
        <f t="shared" si="60"/>
        <v>-</v>
      </c>
      <c r="AQ222" s="1">
        <f>IF(AW216="","",AW216)</f>
        <v>15</v>
      </c>
      <c r="AR222" s="542">
        <f>IF(AT219="","",AT219)</f>
      </c>
      <c r="AS222" s="49">
        <f>IF(AY219="","",AY219)</f>
        <v>15</v>
      </c>
      <c r="AT222" s="36" t="str">
        <f t="shared" si="61"/>
        <v>-</v>
      </c>
      <c r="AU222" s="1">
        <f>IF(AW219="","",AW219)</f>
        <v>12</v>
      </c>
      <c r="AV222" s="542" t="str">
        <f>IF(AX219="","",AX219)</f>
        <v>-</v>
      </c>
      <c r="AW222" s="402"/>
      <c r="AX222" s="422"/>
      <c r="AY222" s="422"/>
      <c r="AZ222" s="498"/>
      <c r="BA222" s="35">
        <v>7</v>
      </c>
      <c r="BB222" s="36" t="str">
        <f t="shared" si="57"/>
        <v>-</v>
      </c>
      <c r="BC222" s="37">
        <v>15</v>
      </c>
      <c r="BD222" s="522"/>
      <c r="BE222" s="35">
        <v>13</v>
      </c>
      <c r="BF222" s="36" t="str">
        <f t="shared" si="58"/>
        <v>-</v>
      </c>
      <c r="BG222" s="37">
        <v>15</v>
      </c>
      <c r="BH222" s="440"/>
      <c r="BI222" s="35">
        <v>9</v>
      </c>
      <c r="BJ222" s="36" t="str">
        <f t="shared" si="59"/>
        <v>-</v>
      </c>
      <c r="BK222" s="37">
        <v>15</v>
      </c>
      <c r="BL222" s="440"/>
      <c r="BM222" s="428"/>
      <c r="BN222" s="429"/>
      <c r="BO222" s="429"/>
      <c r="BP222" s="430"/>
      <c r="BQ222" s="67"/>
      <c r="BR222" s="10">
        <f>COUNTIF(AO221:BL223,"○")</f>
        <v>0</v>
      </c>
      <c r="BS222" s="11">
        <f>COUNTIF(AO221:BL223,"×")</f>
        <v>5</v>
      </c>
      <c r="BT222" s="56">
        <f>(IF((AO221&gt;AQ221),1,0))+(IF((AO222&gt;AQ222),1,0))+(IF((AO223&gt;AQ223),1,0))+(IF((AS221&gt;AU221),1,0))+(IF((AS222&gt;AU222),1,0))+(IF((AS223&gt;AU223),1,0))+(IF((AW221&gt;AY221),1,0))+(IF((AW222&gt;AY222),1,0))+(IF((AW223&gt;AY223),1,0))+(IF((BA221&gt;BC221),1,0))+(IF((BA222&gt;BC222),1,0))+(IF((BA223&gt;BC223),1,0))+(IF((BE221&gt;BG221),1,0))+(IF((BE222&gt;BG222),1,0))+(IF((BE223&gt;BG223),1,0))+(IF((BI221&gt;BK221),1,0))+(IF((BI222&gt;BK222),1,0))+(IF((BI223&gt;BK223),1,0))</f>
        <v>1</v>
      </c>
      <c r="BU222" s="57">
        <f>(IF((AO221&lt;AQ221),1,0))+(IF((AO222&lt;AQ222),1,0))+(IF((AO223&lt;AQ223),1,0))+(IF((AS221&lt;AU221),1,0))+(IF((AS222&lt;AU222),1,0))+(IF((AS223&lt;AU223),1,0))+(IF((AW221&lt;AY221),1,0))+(IF((AW222&lt;AY222),1,0))+(IF((AW223&lt;AY223),1,0))+(IF((BA221&lt;BC221),1,0))+(IF((BA222&lt;BC222),1,0))+(IF((BA223&lt;BC223),1,0))+(IF((BE221&lt;BG221),1,0))+(IF((BE222&lt;BG222),1,0))+(IF((BE223&lt;BG223),1,0))+(IF((BI221&lt;BK221),1,0))+(IF((BI222&lt;BK222),1,0))+(IF((BI223&lt;BK223),1,0))</f>
        <v>10</v>
      </c>
      <c r="BV222" s="58">
        <f>BT222-BU222</f>
        <v>-9</v>
      </c>
      <c r="BW222" s="11">
        <f>SUM(AO221:AO223,AS221:AS223,AW221:AW223,BA221:BA223,BE221:BE223,BI221:BI223)</f>
        <v>102</v>
      </c>
      <c r="BX222" s="11">
        <f>SUM(AQ221:AQ223,AU221:AU223,AY221:AY223,BC221:BC223,BG221:BG223,BK221:BK223)</f>
        <v>162</v>
      </c>
      <c r="BY222" s="13">
        <f>BW222-BX222</f>
        <v>-60</v>
      </c>
    </row>
    <row r="223" spans="13:77" ht="12" customHeight="1">
      <c r="M223" s="447" t="s">
        <v>292</v>
      </c>
      <c r="N223" s="448"/>
      <c r="O223" s="448"/>
      <c r="P223" s="448"/>
      <c r="Q223" s="448"/>
      <c r="R223" s="448"/>
      <c r="S223" s="448"/>
      <c r="T223" s="479" t="s">
        <v>286</v>
      </c>
      <c r="U223" s="479"/>
      <c r="V223" s="479"/>
      <c r="W223" s="479"/>
      <c r="X223" s="479"/>
      <c r="Y223" s="479"/>
      <c r="Z223" s="479"/>
      <c r="AA223" s="480"/>
      <c r="AB223" s="7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8"/>
      <c r="AN223" s="91" t="s">
        <v>27</v>
      </c>
      <c r="AO223" s="45">
        <f>IF(AY217="","",AY217)</f>
      </c>
      <c r="AP223" s="36">
        <f t="shared" si="60"/>
      </c>
      <c r="AQ223" s="1">
        <f>IF(AW217="","",AW217)</f>
      </c>
      <c r="AR223" s="542">
        <f>IF(AT220="","",AT220)</f>
      </c>
      <c r="AS223" s="49">
        <f>IF(AY220="","",AY220)</f>
        <v>6</v>
      </c>
      <c r="AT223" s="36" t="str">
        <f t="shared" si="61"/>
        <v>-</v>
      </c>
      <c r="AU223" s="1">
        <f>IF(AW220="","",AW220)</f>
        <v>15</v>
      </c>
      <c r="AV223" s="542" t="str">
        <f>IF(AX220="","",AX220)</f>
        <v>-</v>
      </c>
      <c r="AW223" s="402"/>
      <c r="AX223" s="422"/>
      <c r="AY223" s="422"/>
      <c r="AZ223" s="498"/>
      <c r="BA223" s="35"/>
      <c r="BB223" s="36">
        <f t="shared" si="57"/>
      </c>
      <c r="BC223" s="37"/>
      <c r="BD223" s="523"/>
      <c r="BE223" s="35"/>
      <c r="BF223" s="36">
        <f t="shared" si="58"/>
      </c>
      <c r="BG223" s="37"/>
      <c r="BH223" s="557"/>
      <c r="BI223" s="35"/>
      <c r="BJ223" s="36">
        <f t="shared" si="59"/>
      </c>
      <c r="BK223" s="37"/>
      <c r="BL223" s="557"/>
      <c r="BM223" s="69">
        <f>BR222</f>
        <v>0</v>
      </c>
      <c r="BN223" s="70" t="s">
        <v>87</v>
      </c>
      <c r="BO223" s="70">
        <f>BS222</f>
        <v>5</v>
      </c>
      <c r="BP223" s="71" t="s">
        <v>84</v>
      </c>
      <c r="BQ223" s="66"/>
      <c r="BR223" s="10"/>
      <c r="BS223" s="11"/>
      <c r="BT223" s="56"/>
      <c r="BU223" s="57"/>
      <c r="BV223" s="13"/>
      <c r="BW223" s="11"/>
      <c r="BX223" s="11"/>
      <c r="BY223" s="13"/>
    </row>
    <row r="224" spans="13:77" ht="12" customHeight="1">
      <c r="M224" s="478" t="s">
        <v>123</v>
      </c>
      <c r="N224" s="478"/>
      <c r="O224" s="478"/>
      <c r="P224" s="478"/>
      <c r="Q224" s="478"/>
      <c r="R224" s="478"/>
      <c r="S224" s="478"/>
      <c r="T224" s="478"/>
      <c r="U224" s="478"/>
      <c r="V224" s="478"/>
      <c r="W224" s="478"/>
      <c r="X224" s="478"/>
      <c r="Y224" s="478"/>
      <c r="Z224" s="478"/>
      <c r="AA224" s="478"/>
      <c r="AB224" s="72"/>
      <c r="AC224" s="115"/>
      <c r="AD224" s="114"/>
      <c r="AE224" s="82"/>
      <c r="AF224" s="82"/>
      <c r="AG224" s="82"/>
      <c r="AH224" s="82"/>
      <c r="AI224" s="82"/>
      <c r="AJ224" s="82"/>
      <c r="AK224" s="82"/>
      <c r="AL224" s="82"/>
      <c r="AM224" s="89" t="s">
        <v>266</v>
      </c>
      <c r="AN224" s="90" t="s">
        <v>265</v>
      </c>
      <c r="AO224" s="65">
        <f>IF(BC215="","",BC215)</f>
        <v>6</v>
      </c>
      <c r="AP224" s="48" t="str">
        <f t="shared" si="60"/>
        <v>-</v>
      </c>
      <c r="AQ224" s="5">
        <f>IF(BA215="","",BA215)</f>
        <v>15</v>
      </c>
      <c r="AR224" s="491" t="str">
        <f>IF(BD215="","",IF(BD215="○","×",IF(BD215="×","○")))</f>
        <v>×</v>
      </c>
      <c r="AS224" s="51">
        <f>IF(BC218="","",BC218)</f>
        <v>8</v>
      </c>
      <c r="AT224" s="48" t="str">
        <f t="shared" si="61"/>
        <v>-</v>
      </c>
      <c r="AU224" s="5">
        <f>IF(BA218="","",BA218)</f>
        <v>15</v>
      </c>
      <c r="AV224" s="541" t="str">
        <f>IF(BD218="","",IF(BD218="○","×",IF(BD218="×","○")))</f>
        <v>×</v>
      </c>
      <c r="AW224" s="5">
        <f>IF(BC221="","",BC221)</f>
        <v>15</v>
      </c>
      <c r="AX224" s="48" t="str">
        <f aca="true" t="shared" si="62" ref="AX224:AX232">IF(AW224="","","-")</f>
        <v>-</v>
      </c>
      <c r="AY224" s="5">
        <f>IF(BA221="","",BA221)</f>
        <v>10</v>
      </c>
      <c r="AZ224" s="541" t="str">
        <f>IF(BD221="","",IF(BD221="○","×",IF(BD221="×","○")))</f>
        <v>○</v>
      </c>
      <c r="BA224" s="401"/>
      <c r="BB224" s="421"/>
      <c r="BC224" s="421"/>
      <c r="BD224" s="543"/>
      <c r="BE224" s="59">
        <v>15</v>
      </c>
      <c r="BF224" s="48" t="str">
        <f t="shared" si="58"/>
        <v>-</v>
      </c>
      <c r="BG224" s="60">
        <v>11</v>
      </c>
      <c r="BH224" s="440" t="str">
        <f>IF(BE224&lt;&gt;"",IF(BE224&gt;BG224,IF(BE225&gt;BG225,"○",IF(BE226&gt;BG226,"○","×")),IF(BE225&gt;BG225,IF(BE226&gt;BG226,"○","×"),"×")),"")</f>
        <v>○</v>
      </c>
      <c r="BI224" s="59">
        <v>12</v>
      </c>
      <c r="BJ224" s="48" t="str">
        <f t="shared" si="59"/>
        <v>-</v>
      </c>
      <c r="BK224" s="60">
        <v>15</v>
      </c>
      <c r="BL224" s="440" t="str">
        <f>IF(BI224&lt;&gt;"",IF(BI224&gt;BK224,IF(BI225&gt;BK225,"○",IF(BI226&gt;BK226,"○","×")),IF(BI225&gt;BK225,IF(BI226&gt;BK226,"○","×"),"×")),"")</f>
        <v>○</v>
      </c>
      <c r="BM224" s="425" t="s">
        <v>53</v>
      </c>
      <c r="BN224" s="426"/>
      <c r="BO224" s="426"/>
      <c r="BP224" s="427"/>
      <c r="BQ224" s="68"/>
      <c r="BR224" s="23"/>
      <c r="BS224" s="24"/>
      <c r="BT224" s="61"/>
      <c r="BU224" s="62"/>
      <c r="BV224" s="25"/>
      <c r="BW224" s="24"/>
      <c r="BX224" s="24"/>
      <c r="BY224" s="25"/>
    </row>
    <row r="225" spans="13:77" ht="12" customHeight="1">
      <c r="M225" s="473" t="s">
        <v>294</v>
      </c>
      <c r="N225" s="474"/>
      <c r="O225" s="474"/>
      <c r="P225" s="474"/>
      <c r="Q225" s="474"/>
      <c r="R225" s="474"/>
      <c r="S225" s="474"/>
      <c r="T225" s="475" t="s">
        <v>131</v>
      </c>
      <c r="U225" s="475"/>
      <c r="V225" s="475"/>
      <c r="W225" s="475"/>
      <c r="X225" s="475"/>
      <c r="Y225" s="475"/>
      <c r="Z225" s="475"/>
      <c r="AA225" s="477"/>
      <c r="AB225" s="7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9" t="s">
        <v>268</v>
      </c>
      <c r="AN225" s="85" t="s">
        <v>265</v>
      </c>
      <c r="AO225" s="45">
        <f>IF(BC216="","",BC216)</f>
        <v>19</v>
      </c>
      <c r="AP225" s="36" t="str">
        <f t="shared" si="60"/>
        <v>-</v>
      </c>
      <c r="AQ225" s="1">
        <f>IF(BA216="","",BA216)</f>
        <v>17</v>
      </c>
      <c r="AR225" s="492" t="str">
        <f>IF(AT222="","",AT222)</f>
        <v>-</v>
      </c>
      <c r="AS225" s="49">
        <f>IF(BC219="","",BC219)</f>
        <v>10</v>
      </c>
      <c r="AT225" s="36" t="str">
        <f t="shared" si="61"/>
        <v>-</v>
      </c>
      <c r="AU225" s="1">
        <f>IF(BA219="","",BA219)</f>
        <v>15</v>
      </c>
      <c r="AV225" s="542">
        <f>IF(AX222="","",AX222)</f>
      </c>
      <c r="AW225" s="1">
        <f>IF(BC222="","",BC222)</f>
        <v>15</v>
      </c>
      <c r="AX225" s="36" t="str">
        <f t="shared" si="62"/>
        <v>-</v>
      </c>
      <c r="AY225" s="1">
        <f>IF(BA222="","",BA222)</f>
        <v>7</v>
      </c>
      <c r="AZ225" s="542" t="str">
        <f>IF(BB222="","",BB222)</f>
        <v>-</v>
      </c>
      <c r="BA225" s="402"/>
      <c r="BB225" s="422"/>
      <c r="BC225" s="422"/>
      <c r="BD225" s="498"/>
      <c r="BE225" s="35">
        <v>15</v>
      </c>
      <c r="BF225" s="36" t="str">
        <f t="shared" si="58"/>
        <v>-</v>
      </c>
      <c r="BG225" s="37">
        <v>10</v>
      </c>
      <c r="BH225" s="440"/>
      <c r="BI225" s="35">
        <v>15</v>
      </c>
      <c r="BJ225" s="36" t="str">
        <f t="shared" si="59"/>
        <v>-</v>
      </c>
      <c r="BK225" s="37">
        <v>5</v>
      </c>
      <c r="BL225" s="440"/>
      <c r="BM225" s="428"/>
      <c r="BN225" s="429"/>
      <c r="BO225" s="429"/>
      <c r="BP225" s="430"/>
      <c r="BQ225" s="68"/>
      <c r="BR225" s="10">
        <f>COUNTIF(AO224:BL226,"○")</f>
        <v>3</v>
      </c>
      <c r="BS225" s="11">
        <f>COUNTIF(AO224:BL226,"×")</f>
        <v>2</v>
      </c>
      <c r="BT225" s="56">
        <f>(IF((AO224&gt;AQ224),1,0))+(IF((AO225&gt;AQ225),1,0))+(IF((AO226&gt;AQ226),1,0))+(IF((AS224&gt;AU224),1,0))+(IF((AS225&gt;AU225),1,0))+(IF((AS226&gt;AU226),1,0))+(IF((AW224&gt;AY224),1,0))+(IF((AW225&gt;AY225),1,0))+(IF((AW226&gt;AY226),1,0))+(IF((BA224&gt;BC224),1,0))+(IF((BA225&gt;BC225),1,0))+(IF((BA226&gt;BC226),1,0))+(IF((BE224&gt;BG224),1,0))+(IF((BE225&gt;BG225),1,0))+(IF((BE226&gt;BG226),1,0))+(IF((BI224&gt;BK224),1,0))+(IF((BI225&gt;BK225),1,0))+(IF((BI226&gt;BK226),1,0))</f>
        <v>7</v>
      </c>
      <c r="BU225" s="57">
        <f>(IF((AO224&lt;AQ224),1,0))+(IF((AO225&lt;AQ225),1,0))+(IF((AO226&lt;AQ226),1,0))+(IF((AS224&lt;AU224),1,0))+(IF((AS225&lt;AU225),1,0))+(IF((AS226&lt;AU226),1,0))+(IF((AW224&lt;AY224),1,0))+(IF((AW225&lt;AY225),1,0))+(IF((AW226&lt;AY226),1,0))+(IF((BA224&lt;BC224),1,0))+(IF((BA225&lt;BC225),1,0))+(IF((BA226&lt;BC226),1,0))+(IF((BE224&lt;BG224),1,0))+(IF((BE225&lt;BG225),1,0))+(IF((BE226&lt;BG226),1,0))+(IF((BI224&lt;BK224),1,0))+(IF((BI225&lt;BK225),1,0))+(IF((BI226&lt;BK226),1,0))</f>
        <v>5</v>
      </c>
      <c r="BV225" s="58">
        <f>BT225-BU225</f>
        <v>2</v>
      </c>
      <c r="BW225" s="11">
        <f>SUM(AO224:AO226,AS224:AS226,AW224:AW226,BA224:BA226,BE224:BE226,BI224:BI226)</f>
        <v>151</v>
      </c>
      <c r="BX225" s="11">
        <f>SUM(AQ224:AQ226,AU224:AU226,AY224:AY226,BC224:BC226,BG224:BG226,BK224:BK226)</f>
        <v>149</v>
      </c>
      <c r="BY225" s="13">
        <f>BW225-BX225</f>
        <v>2</v>
      </c>
    </row>
    <row r="226" spans="13:77" ht="12" customHeight="1">
      <c r="M226" s="447" t="s">
        <v>298</v>
      </c>
      <c r="N226" s="448"/>
      <c r="O226" s="448"/>
      <c r="P226" s="448"/>
      <c r="Q226" s="448"/>
      <c r="R226" s="448"/>
      <c r="S226" s="448"/>
      <c r="T226" s="470" t="s">
        <v>293</v>
      </c>
      <c r="U226" s="470"/>
      <c r="V226" s="470"/>
      <c r="W226" s="470"/>
      <c r="X226" s="470"/>
      <c r="Y226" s="470"/>
      <c r="Z226" s="470"/>
      <c r="AA226" s="471"/>
      <c r="AB226" s="7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8"/>
      <c r="AN226" s="87" t="s">
        <v>22</v>
      </c>
      <c r="AO226" s="45">
        <f>IF(BC217="","",BC217)</f>
        <v>5</v>
      </c>
      <c r="AP226" s="36" t="str">
        <f t="shared" si="60"/>
        <v>-</v>
      </c>
      <c r="AQ226" s="1">
        <f>IF(BA217="","",BA217)</f>
        <v>15</v>
      </c>
      <c r="AR226" s="492" t="str">
        <f>IF(AT223="","",AT223)</f>
        <v>-</v>
      </c>
      <c r="AS226" s="49">
        <f>IF(BC220="","",BC220)</f>
      </c>
      <c r="AT226" s="36">
        <f t="shared" si="61"/>
      </c>
      <c r="AU226" s="1">
        <f>IF(BA220="","",BA220)</f>
      </c>
      <c r="AV226" s="542">
        <f>IF(AX223="","",AX223)</f>
      </c>
      <c r="AW226" s="1">
        <f>IF(BC223="","",BC223)</f>
      </c>
      <c r="AX226" s="36">
        <f t="shared" si="62"/>
      </c>
      <c r="AY226" s="1">
        <f>IF(BA223="","",BA223)</f>
      </c>
      <c r="AZ226" s="542">
        <f>IF(BB223="","",BB223)</f>
      </c>
      <c r="BA226" s="402"/>
      <c r="BB226" s="422"/>
      <c r="BC226" s="422"/>
      <c r="BD226" s="498"/>
      <c r="BE226" s="35"/>
      <c r="BF226" s="36">
        <f t="shared" si="58"/>
      </c>
      <c r="BG226" s="37"/>
      <c r="BH226" s="440"/>
      <c r="BI226" s="35">
        <v>16</v>
      </c>
      <c r="BJ226" s="36" t="str">
        <f t="shared" si="59"/>
        <v>-</v>
      </c>
      <c r="BK226" s="37">
        <v>14</v>
      </c>
      <c r="BL226" s="440"/>
      <c r="BM226" s="17">
        <f>BR225</f>
        <v>3</v>
      </c>
      <c r="BN226" s="18" t="s">
        <v>87</v>
      </c>
      <c r="BO226" s="18">
        <f>BS225</f>
        <v>2</v>
      </c>
      <c r="BP226" s="19" t="s">
        <v>84</v>
      </c>
      <c r="BQ226" s="68"/>
      <c r="BR226" s="26"/>
      <c r="BS226" s="27"/>
      <c r="BT226" s="63"/>
      <c r="BU226" s="64"/>
      <c r="BV226" s="31"/>
      <c r="BW226" s="27"/>
      <c r="BX226" s="27"/>
      <c r="BY226" s="31"/>
    </row>
    <row r="227" spans="26:77" ht="12" customHeight="1">
      <c r="Z227" s="72"/>
      <c r="AA227" s="72"/>
      <c r="AB227" s="7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6" t="s">
        <v>215</v>
      </c>
      <c r="AN227" s="85" t="s">
        <v>216</v>
      </c>
      <c r="AO227" s="65">
        <f>IF(BG215="","",BG215)</f>
        <v>5</v>
      </c>
      <c r="AP227" s="48" t="str">
        <f t="shared" si="60"/>
        <v>-</v>
      </c>
      <c r="AQ227" s="5">
        <f>IF(BE215="","",BE215)</f>
        <v>15</v>
      </c>
      <c r="AR227" s="570" t="str">
        <f>IF(BH215="","",IF(BH215="○","×",IF(BH215="×","○")))</f>
        <v>×</v>
      </c>
      <c r="AS227" s="51">
        <f>IF(BG218="","",BG218)</f>
        <v>16</v>
      </c>
      <c r="AT227" s="48" t="str">
        <f t="shared" si="61"/>
        <v>-</v>
      </c>
      <c r="AU227" s="5">
        <f>IF(BE218="","",BE218)</f>
        <v>14</v>
      </c>
      <c r="AV227" s="570" t="str">
        <f>IF(BH218="","",IF(BH218="○","×",IF(BH218="×","○")))</f>
        <v>○</v>
      </c>
      <c r="AW227" s="5">
        <f>IF(BG221="","",BG221)</f>
        <v>15</v>
      </c>
      <c r="AX227" s="48" t="str">
        <f t="shared" si="62"/>
        <v>-</v>
      </c>
      <c r="AY227" s="5">
        <f>IF(BE221="","",BE221)</f>
        <v>6</v>
      </c>
      <c r="AZ227" s="570" t="str">
        <f>IF(BH221="","",IF(BH221="○","×",IF(BH221="×","○")))</f>
        <v>○</v>
      </c>
      <c r="BA227" s="51">
        <f>IF(BG224="","",BG224)</f>
        <v>11</v>
      </c>
      <c r="BB227" s="5" t="str">
        <f aca="true" t="shared" si="63" ref="BB227:BB232">IF(BA227="","","-")</f>
        <v>-</v>
      </c>
      <c r="BC227" s="5">
        <f>IF(BE224="","",BE224)</f>
        <v>15</v>
      </c>
      <c r="BD227" s="570" t="str">
        <f>IF(BH224="","",IF(BH224="○","×",IF(BH224="×","○")))</f>
        <v>×</v>
      </c>
      <c r="BE227" s="401"/>
      <c r="BF227" s="421"/>
      <c r="BG227" s="421"/>
      <c r="BH227" s="543"/>
      <c r="BI227" s="59">
        <v>15</v>
      </c>
      <c r="BJ227" s="48" t="str">
        <f t="shared" si="59"/>
        <v>-</v>
      </c>
      <c r="BK227" s="60">
        <v>8</v>
      </c>
      <c r="BL227" s="524" t="str">
        <f>IF(BI227&lt;&gt;"",IF(BI227&gt;BK227,IF(BI228&gt;BK228,"○",IF(BI229&gt;BK229,"○","×")),IF(BI228&gt;BK228,IF(BI229&gt;BK229,"○","×"),"×")),"")</f>
        <v>○</v>
      </c>
      <c r="BM227" s="425" t="s">
        <v>51</v>
      </c>
      <c r="BN227" s="426"/>
      <c r="BO227" s="426"/>
      <c r="BP227" s="427"/>
      <c r="BQ227" s="67"/>
      <c r="BR227" s="10"/>
      <c r="BS227" s="11"/>
      <c r="BT227" s="56"/>
      <c r="BU227" s="57"/>
      <c r="BV227" s="13"/>
      <c r="BW227" s="11"/>
      <c r="BX227" s="11"/>
      <c r="BY227" s="13"/>
    </row>
    <row r="228" spans="26:77" ht="12" customHeight="1">
      <c r="Z228" s="72"/>
      <c r="AA228" s="72"/>
      <c r="AB228" s="7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6" t="s">
        <v>217</v>
      </c>
      <c r="AN228" s="85" t="s">
        <v>214</v>
      </c>
      <c r="AO228" s="45">
        <f>IF(BG216="","",BG216)</f>
        <v>15</v>
      </c>
      <c r="AP228" s="36" t="str">
        <f t="shared" si="60"/>
        <v>-</v>
      </c>
      <c r="AQ228" s="1">
        <f>IF(BE216="","",BE216)</f>
        <v>9</v>
      </c>
      <c r="AR228" s="571"/>
      <c r="AS228" s="49">
        <f>IF(BG219="","",BG219)</f>
        <v>15</v>
      </c>
      <c r="AT228" s="36" t="str">
        <f t="shared" si="61"/>
        <v>-</v>
      </c>
      <c r="AU228" s="1">
        <f>IF(BE219="","",BE219)</f>
        <v>12</v>
      </c>
      <c r="AV228" s="571"/>
      <c r="AW228" s="1">
        <f>IF(BG222="","",BG222)</f>
        <v>15</v>
      </c>
      <c r="AX228" s="36" t="str">
        <f t="shared" si="62"/>
        <v>-</v>
      </c>
      <c r="AY228" s="1">
        <f>IF(BE222="","",BE222)</f>
        <v>13</v>
      </c>
      <c r="AZ228" s="571"/>
      <c r="BA228" s="49">
        <f>IF(BG225="","",BG225)</f>
        <v>10</v>
      </c>
      <c r="BB228" s="1" t="str">
        <f t="shared" si="63"/>
        <v>-</v>
      </c>
      <c r="BC228" s="1">
        <f>IF(BE225="","",BE225)</f>
        <v>15</v>
      </c>
      <c r="BD228" s="571"/>
      <c r="BE228" s="402"/>
      <c r="BF228" s="422"/>
      <c r="BG228" s="422"/>
      <c r="BH228" s="498"/>
      <c r="BI228" s="35">
        <v>13</v>
      </c>
      <c r="BJ228" s="36" t="str">
        <f t="shared" si="59"/>
        <v>-</v>
      </c>
      <c r="BK228" s="37">
        <v>15</v>
      </c>
      <c r="BL228" s="525"/>
      <c r="BM228" s="428"/>
      <c r="BN228" s="429"/>
      <c r="BO228" s="429"/>
      <c r="BP228" s="430"/>
      <c r="BQ228" s="67"/>
      <c r="BR228" s="10">
        <f>COUNTIF(AO227:BL229,"○")</f>
        <v>3</v>
      </c>
      <c r="BS228" s="11">
        <f>COUNTIF(AO227:BL229,"×")</f>
        <v>2</v>
      </c>
      <c r="BT228" s="56">
        <f>(IF((AO227&gt;AQ227),1,0))+(IF((AO228&gt;AQ228),1,0))+(IF((AO229&gt;AQ229),1,0))+(IF((AS227&gt;AU227),1,0))+(IF((AS228&gt;AU228),1,0))+(IF((AS229&gt;AU229),1,0))+(IF((AW227&gt;AY227),1,0))+(IF((AW228&gt;AY228),1,0))+(IF((AW229&gt;AY229),1,0))+(IF((BA227&gt;BC227),1,0))+(IF((BA228&gt;BC228),1,0))+(IF((BA229&gt;BC229),1,0))+(IF((BE227&gt;BG227),1,0))+(IF((BE228&gt;BG228),1,0))+(IF((BE229&gt;BG229),1,0))+(IF((BI227&gt;BK227),1,0))+(IF((BI228&gt;BK228),1,0))+(IF((BI229&gt;BK229),1,0))</f>
        <v>7</v>
      </c>
      <c r="BU228" s="57">
        <f>(IF((AO227&lt;AQ227),1,0))+(IF((AO228&lt;AQ228),1,0))+(IF((AO229&lt;AQ229),1,0))+(IF((AS227&lt;AU227),1,0))+(IF((AS228&lt;AU228),1,0))+(IF((AS229&lt;AU229),1,0))+(IF((AW227&lt;AY227),1,0))+(IF((AW228&lt;AY228),1,0))+(IF((AW229&lt;AY229),1,0))+(IF((BA227&lt;BC227),1,0))+(IF((BA228&lt;BC228),1,0))+(IF((BA229&lt;BC229),1,0))+(IF((BE227&lt;BG227),1,0))+(IF((BE228&lt;BG228),1,0))+(IF((BE229&lt;BG229),1,0))+(IF((BI227&lt;BK227),1,0))+(IF((BI228&lt;BK228),1,0))+(IF((BI229&lt;BK229),1,0))</f>
        <v>5</v>
      </c>
      <c r="BV228" s="58">
        <f>BT228-BU228</f>
        <v>2</v>
      </c>
      <c r="BW228" s="11">
        <f>SUM(AO227:AO229,AS227:AS229,AW227:AW229,BA227:BA229,BE227:BE229,BI227:BI229)</f>
        <v>155</v>
      </c>
      <c r="BX228" s="11">
        <f>SUM(AQ227:AQ229,AU227:AU229,AY227:AY229,BC227:BC229,BG227:BG229,BK227:BK229)</f>
        <v>147</v>
      </c>
      <c r="BY228" s="13">
        <f>BW228-BX228</f>
        <v>8</v>
      </c>
    </row>
    <row r="229" spans="26:77" ht="12" customHeight="1">
      <c r="Z229" s="72"/>
      <c r="AA229" s="72"/>
      <c r="AB229" s="7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6"/>
      <c r="AN229" s="91" t="s">
        <v>24</v>
      </c>
      <c r="AO229" s="45">
        <f>IF(BG217="","",BG217)</f>
        <v>10</v>
      </c>
      <c r="AP229" s="36" t="str">
        <f t="shared" si="60"/>
        <v>-</v>
      </c>
      <c r="AQ229" s="1">
        <f>IF(BE217="","",BE217)</f>
        <v>15</v>
      </c>
      <c r="AR229" s="572"/>
      <c r="AS229" s="49">
        <f>IF(BG220="","",BG220)</f>
      </c>
      <c r="AT229" s="36">
        <f t="shared" si="61"/>
      </c>
      <c r="AU229" s="1">
        <f>IF(BE220="","",BE220)</f>
      </c>
      <c r="AV229" s="572"/>
      <c r="AW229" s="1">
        <f>IF(BG223="","",BG223)</f>
      </c>
      <c r="AX229" s="36">
        <f t="shared" si="62"/>
      </c>
      <c r="AY229" s="1">
        <f>IF(BE223="","",BE223)</f>
      </c>
      <c r="AZ229" s="572"/>
      <c r="BA229" s="49">
        <f>IF(BG226="","",BG226)</f>
      </c>
      <c r="BB229" s="1">
        <f t="shared" si="63"/>
      </c>
      <c r="BC229" s="1">
        <f>IF(BE226="","",BE226)</f>
      </c>
      <c r="BD229" s="572"/>
      <c r="BE229" s="402"/>
      <c r="BF229" s="422"/>
      <c r="BG229" s="422"/>
      <c r="BH229" s="498"/>
      <c r="BI229" s="35">
        <v>15</v>
      </c>
      <c r="BJ229" s="36" t="str">
        <f t="shared" si="59"/>
        <v>-</v>
      </c>
      <c r="BK229" s="37">
        <v>10</v>
      </c>
      <c r="BL229" s="526"/>
      <c r="BM229" s="17">
        <f>BR228</f>
        <v>3</v>
      </c>
      <c r="BN229" s="18" t="s">
        <v>87</v>
      </c>
      <c r="BO229" s="18">
        <f>BS228</f>
        <v>2</v>
      </c>
      <c r="BP229" s="19" t="s">
        <v>84</v>
      </c>
      <c r="BQ229" s="67"/>
      <c r="BR229" s="26"/>
      <c r="BS229" s="27"/>
      <c r="BT229" s="63"/>
      <c r="BU229" s="64"/>
      <c r="BV229" s="31"/>
      <c r="BW229" s="27"/>
      <c r="BX229" s="27"/>
      <c r="BY229" s="31"/>
    </row>
    <row r="230" spans="26:77" ht="12" customHeight="1">
      <c r="Z230" s="72"/>
      <c r="AA230" s="72"/>
      <c r="AB230" s="72"/>
      <c r="AC230" s="115"/>
      <c r="AD230" s="114"/>
      <c r="AE230" s="82"/>
      <c r="AF230" s="82"/>
      <c r="AG230" s="82"/>
      <c r="AH230" s="82"/>
      <c r="AI230" s="82"/>
      <c r="AJ230" s="82"/>
      <c r="AK230" s="82"/>
      <c r="AL230" s="82"/>
      <c r="AM230" s="182" t="s">
        <v>151</v>
      </c>
      <c r="AN230" s="90" t="s">
        <v>152</v>
      </c>
      <c r="AO230" s="65">
        <f>IF(BK215="","",BK215)</f>
        <v>1</v>
      </c>
      <c r="AP230" s="48" t="str">
        <f t="shared" si="60"/>
        <v>-</v>
      </c>
      <c r="AQ230" s="5">
        <f>IF(BI215="","",BI215)</f>
        <v>15</v>
      </c>
      <c r="AR230" s="491" t="str">
        <f>IF(BL215="","",IF(BL215="○","×",IF(BL215="×","○")))</f>
        <v>×</v>
      </c>
      <c r="AS230" s="51">
        <f>IF(BK218="","",BK218)</f>
        <v>13</v>
      </c>
      <c r="AT230" s="48" t="str">
        <f t="shared" si="61"/>
        <v>-</v>
      </c>
      <c r="AU230" s="5">
        <f>IF(BI218="","",BI218)</f>
        <v>15</v>
      </c>
      <c r="AV230" s="541" t="str">
        <f>IF(BL218="","",IF(BL218="○","×",IF(BL218="×","○")))</f>
        <v>×</v>
      </c>
      <c r="AW230" s="5">
        <f>IF(BK221="","",BK221)</f>
        <v>15</v>
      </c>
      <c r="AX230" s="48" t="str">
        <f t="shared" si="62"/>
        <v>-</v>
      </c>
      <c r="AY230" s="5">
        <f>IF(BI221="","",BI221)</f>
        <v>12</v>
      </c>
      <c r="AZ230" s="541" t="str">
        <f>IF(BL221="","",IF(BL221="○","×",IF(BL221="×","○")))</f>
        <v>○</v>
      </c>
      <c r="BA230" s="51">
        <f>IF(BK224="","",BK224)</f>
        <v>15</v>
      </c>
      <c r="BB230" s="48" t="str">
        <f t="shared" si="63"/>
        <v>-</v>
      </c>
      <c r="BC230" s="5">
        <f>IF(BI224="","",BI224)</f>
        <v>12</v>
      </c>
      <c r="BD230" s="541" t="str">
        <f>IF(BL224="","",IF(BL224="○","×",IF(BL224="×","○")))</f>
        <v>×</v>
      </c>
      <c r="BE230" s="51">
        <f>IF(BK227="","",BK227)</f>
        <v>8</v>
      </c>
      <c r="BF230" s="48" t="str">
        <f>IF(BE230="","","-")</f>
        <v>-</v>
      </c>
      <c r="BG230" s="5">
        <f>IF(BI227="","",BI227)</f>
        <v>15</v>
      </c>
      <c r="BH230" s="541" t="str">
        <f>IF(BL227="","",IF(BL227="○","×",IF(BL227="×","○")))</f>
        <v>×</v>
      </c>
      <c r="BI230" s="401"/>
      <c r="BJ230" s="421"/>
      <c r="BK230" s="421"/>
      <c r="BL230" s="421"/>
      <c r="BM230" s="425" t="s">
        <v>58</v>
      </c>
      <c r="BN230" s="426"/>
      <c r="BO230" s="426"/>
      <c r="BP230" s="427"/>
      <c r="BQ230" s="68"/>
      <c r="BR230" s="10"/>
      <c r="BS230" s="11"/>
      <c r="BT230" s="56"/>
      <c r="BU230" s="57"/>
      <c r="BV230" s="13"/>
      <c r="BW230" s="11"/>
      <c r="BX230" s="11"/>
      <c r="BY230" s="13"/>
    </row>
    <row r="231" spans="26:77" ht="12" customHeight="1">
      <c r="Z231" s="72"/>
      <c r="AA231" s="72"/>
      <c r="AB231" s="7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6" t="s">
        <v>153</v>
      </c>
      <c r="AN231" s="85" t="s">
        <v>154</v>
      </c>
      <c r="AO231" s="45">
        <f>IF(BK216="","",BK216)</f>
        <v>6</v>
      </c>
      <c r="AP231" s="36" t="str">
        <f t="shared" si="60"/>
        <v>-</v>
      </c>
      <c r="AQ231" s="1">
        <f>IF(BI216="","",BI216)</f>
        <v>15</v>
      </c>
      <c r="AR231" s="492">
        <f>IF(AT219="","",AT219)</f>
      </c>
      <c r="AS231" s="49">
        <f>IF(BK219="","",BK219)</f>
        <v>13</v>
      </c>
      <c r="AT231" s="36" t="str">
        <f t="shared" si="61"/>
        <v>-</v>
      </c>
      <c r="AU231" s="1">
        <f>IF(BI219="","",BI219)</f>
        <v>15</v>
      </c>
      <c r="AV231" s="542" t="str">
        <f>IF(AX225="","",AX225)</f>
        <v>-</v>
      </c>
      <c r="AW231" s="1">
        <f>IF(BK222="","",BK222)</f>
        <v>15</v>
      </c>
      <c r="AX231" s="36" t="str">
        <f t="shared" si="62"/>
        <v>-</v>
      </c>
      <c r="AY231" s="1">
        <f>IF(BI222="","",BI222)</f>
        <v>9</v>
      </c>
      <c r="AZ231" s="542">
        <f>IF(BB225="","",BB225)</f>
      </c>
      <c r="BA231" s="49">
        <f>IF(BK225="","",BK225)</f>
        <v>5</v>
      </c>
      <c r="BB231" s="36" t="str">
        <f t="shared" si="63"/>
        <v>-</v>
      </c>
      <c r="BC231" s="1">
        <f>IF(BI225="","",BI225)</f>
        <v>15</v>
      </c>
      <c r="BD231" s="542" t="str">
        <f>IF(BF225="","",BF225)</f>
        <v>-</v>
      </c>
      <c r="BE231" s="49">
        <f>IF(BK228="","",BK228)</f>
        <v>15</v>
      </c>
      <c r="BF231" s="36" t="str">
        <f>IF(BE231="","","-")</f>
        <v>-</v>
      </c>
      <c r="BG231" s="1">
        <f>IF(BI228="","",BI228)</f>
        <v>13</v>
      </c>
      <c r="BH231" s="542" t="str">
        <f>IF(BJ225="","",BJ225)</f>
        <v>-</v>
      </c>
      <c r="BI231" s="402"/>
      <c r="BJ231" s="422"/>
      <c r="BK231" s="422"/>
      <c r="BL231" s="422"/>
      <c r="BM231" s="428"/>
      <c r="BN231" s="429"/>
      <c r="BO231" s="429"/>
      <c r="BP231" s="430"/>
      <c r="BQ231" s="68"/>
      <c r="BR231" s="10">
        <f>COUNTIF(AO230:BL232,"○")</f>
        <v>1</v>
      </c>
      <c r="BS231" s="11">
        <f>COUNTIF(AO230:BL232,"×")</f>
        <v>4</v>
      </c>
      <c r="BT231" s="56">
        <f>(IF((AO230&gt;AQ230),1,0))+(IF((AO231&gt;AQ231),1,0))+(IF((AO232&gt;AQ232),1,0))+(IF((AS230&gt;AU230),1,0))+(IF((AS231&gt;AU231),1,0))+(IF((AS232&gt;AU232),1,0))+(IF((AW230&gt;AY230),1,0))+(IF((AW231&gt;AY231),1,0))+(IF((AW232&gt;AY232),1,0))+(IF((BA230&gt;BC230),1,0))+(IF((BA231&gt;BC231),1,0))+(IF((BA232&gt;BC232),1,0))+(IF((BE230&gt;BG230),1,0))+(IF((BE231&gt;BG231),1,0))+(IF((BE232&gt;BG232),1,0))+(IF((BI230&gt;BK230),1,0))+(IF((BI231&gt;BK231),1,0))+(IF((BI232&gt;BK232),1,0))</f>
        <v>4</v>
      </c>
      <c r="BU231" s="57">
        <f>(IF((AO230&lt;AQ230),1,0))+(IF((AO231&lt;AQ231),1,0))+(IF((AO232&lt;AQ232),1,0))+(IF((AS230&lt;AU230),1,0))+(IF((AS231&lt;AU231),1,0))+(IF((AS232&lt;AU232),1,0))+(IF((AW230&lt;AY230),1,0))+(IF((AW231&lt;AY231),1,0))+(IF((AW232&lt;AY232),1,0))+(IF((BA230&lt;BC230),1,0))+(IF((BA231&lt;BC231),1,0))+(IF((BA232&lt;BC232),1,0))+(IF((BE230&lt;BG230),1,0))+(IF((BE231&lt;BG231),1,0))+(IF((BE232&lt;BG232),1,0))+(IF((BI230&lt;BK230),1,0))+(IF((BI231&lt;BK231),1,0))+(IF((BI232&lt;BK232),1,0))</f>
        <v>8</v>
      </c>
      <c r="BV231" s="58">
        <f>BT231-BU231</f>
        <v>-4</v>
      </c>
      <c r="BW231" s="11">
        <f>SUM(AO230:AO232,AS230:AS232,AW230:AW232,BA230:BA232,BE230:BE232,BI230:BI232)</f>
        <v>130</v>
      </c>
      <c r="BX231" s="11">
        <f>SUM(AQ230:AQ232,AU230:AU232,AY230:AY232,BC230:BC232,BG230:BG232,BK230:BK232)</f>
        <v>167</v>
      </c>
      <c r="BY231" s="13">
        <f>BW231-BX231</f>
        <v>-37</v>
      </c>
    </row>
    <row r="232" spans="26:77" ht="12" customHeight="1" thickBot="1"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4"/>
      <c r="AN232" s="83" t="s">
        <v>20</v>
      </c>
      <c r="AO232" s="52">
        <f>IF(BK217="","",BK217)</f>
      </c>
      <c r="AP232" s="53">
        <f t="shared" si="60"/>
      </c>
      <c r="AQ232" s="2">
        <f>IF(BI217="","",BI217)</f>
      </c>
      <c r="AR232" s="493">
        <f>IF(AT220="","",AT220)</f>
      </c>
      <c r="AS232" s="54">
        <f>IF(BK220="","",BK220)</f>
      </c>
      <c r="AT232" s="53">
        <f t="shared" si="61"/>
      </c>
      <c r="AU232" s="2">
        <f>IF(BI220="","",BI220)</f>
      </c>
      <c r="AV232" s="544">
        <f>IF(AX226="","",AX226)</f>
      </c>
      <c r="AW232" s="2">
        <f>IF(BK223="","",BK223)</f>
      </c>
      <c r="AX232" s="53">
        <f t="shared" si="62"/>
      </c>
      <c r="AY232" s="2">
        <f>IF(BI223="","",BI223)</f>
      </c>
      <c r="AZ232" s="544">
        <f>IF(BB226="","",BB226)</f>
      </c>
      <c r="BA232" s="54">
        <f>IF(BK226="","",BK226)</f>
        <v>14</v>
      </c>
      <c r="BB232" s="53" t="str">
        <f t="shared" si="63"/>
        <v>-</v>
      </c>
      <c r="BC232" s="2">
        <f>IF(BI226="","",BI226)</f>
        <v>16</v>
      </c>
      <c r="BD232" s="544">
        <f>IF(BF226="","",BF226)</f>
      </c>
      <c r="BE232" s="54">
        <f>IF(BK229="","",BK229)</f>
        <v>10</v>
      </c>
      <c r="BF232" s="53" t="str">
        <f>IF(BE232="","","-")</f>
        <v>-</v>
      </c>
      <c r="BG232" s="2">
        <f>IF(BI229="","",BI229)</f>
        <v>15</v>
      </c>
      <c r="BH232" s="544" t="str">
        <f>IF(BJ226="","",BJ226)</f>
        <v>-</v>
      </c>
      <c r="BI232" s="423"/>
      <c r="BJ232" s="424"/>
      <c r="BK232" s="424"/>
      <c r="BL232" s="424"/>
      <c r="BM232" s="32">
        <f>BR231</f>
        <v>1</v>
      </c>
      <c r="BN232" s="33" t="s">
        <v>87</v>
      </c>
      <c r="BO232" s="33">
        <f>BS231</f>
        <v>4</v>
      </c>
      <c r="BP232" s="34" t="s">
        <v>84</v>
      </c>
      <c r="BQ232" s="68"/>
      <c r="BR232" s="26"/>
      <c r="BS232" s="27"/>
      <c r="BT232" s="63"/>
      <c r="BU232" s="64"/>
      <c r="BV232" s="31"/>
      <c r="BW232" s="27"/>
      <c r="BX232" s="27"/>
      <c r="BY232" s="31"/>
    </row>
    <row r="233" spans="1:66" ht="12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100"/>
      <c r="AN233" s="100"/>
      <c r="AO233" s="100"/>
      <c r="AP233" s="100"/>
      <c r="AQ233" s="100"/>
      <c r="AR233" s="117"/>
      <c r="AS233" s="116"/>
      <c r="AT233" s="76"/>
      <c r="AU233" s="76"/>
      <c r="AV233" s="76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</row>
    <row r="234" spans="2:69" ht="12" customHeight="1">
      <c r="B234" s="100"/>
      <c r="C234" s="125"/>
      <c r="D234" s="110"/>
      <c r="E234" s="1"/>
      <c r="F234" s="36"/>
      <c r="G234" s="1"/>
      <c r="H234" s="1"/>
      <c r="I234" s="1"/>
      <c r="J234" s="36"/>
      <c r="K234" s="1"/>
      <c r="L234" s="1"/>
      <c r="M234" s="1"/>
      <c r="N234" s="36"/>
      <c r="O234" s="1"/>
      <c r="P234" s="1"/>
      <c r="Q234" s="492"/>
      <c r="R234" s="492"/>
      <c r="S234" s="492"/>
      <c r="T234" s="492"/>
      <c r="U234" s="18"/>
      <c r="V234" s="18"/>
      <c r="W234" s="18"/>
      <c r="X234" s="18"/>
      <c r="Y234" s="9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125"/>
      <c r="AN234" s="110"/>
      <c r="AO234" s="1"/>
      <c r="AP234" s="36"/>
      <c r="AQ234" s="1"/>
      <c r="AR234" s="1"/>
      <c r="AS234" s="1"/>
      <c r="AT234" s="36"/>
      <c r="AU234" s="1"/>
      <c r="AV234" s="1"/>
      <c r="AW234" s="1"/>
      <c r="AX234" s="36"/>
      <c r="AY234" s="1"/>
      <c r="AZ234" s="1"/>
      <c r="BA234" s="492"/>
      <c r="BB234" s="492"/>
      <c r="BC234" s="492"/>
      <c r="BD234" s="492"/>
      <c r="BE234" s="18"/>
      <c r="BF234" s="18"/>
      <c r="BG234" s="18"/>
      <c r="BH234" s="18"/>
      <c r="BI234" s="9"/>
      <c r="BJ234" s="21"/>
      <c r="BK234" s="21"/>
      <c r="BL234" s="21"/>
      <c r="BM234" s="21"/>
      <c r="BN234" s="21"/>
      <c r="BO234" s="21"/>
      <c r="BP234" s="21"/>
      <c r="BQ234" s="21"/>
    </row>
    <row r="235" spans="3:38" ht="12" customHeight="1">
      <c r="C235" s="74"/>
      <c r="D235" s="78"/>
      <c r="E235" s="78"/>
      <c r="F235" s="78"/>
      <c r="G235" s="78"/>
      <c r="H235" s="78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6"/>
      <c r="T235" s="76"/>
      <c r="U235" s="76"/>
      <c r="V235" s="76"/>
      <c r="W235" s="76"/>
      <c r="X235" s="75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</row>
    <row r="236" spans="3:65" ht="12" customHeight="1">
      <c r="C236" s="74"/>
      <c r="D236" s="78"/>
      <c r="E236" s="78"/>
      <c r="F236" s="78"/>
      <c r="G236" s="78"/>
      <c r="H236" s="78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6"/>
      <c r="T236" s="76"/>
      <c r="U236" s="76"/>
      <c r="V236" s="76"/>
      <c r="W236" s="76"/>
      <c r="X236" s="75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</row>
    <row r="237" spans="1:72" ht="12" customHeight="1" thickBot="1">
      <c r="A237" s="132"/>
      <c r="B237" s="132"/>
      <c r="C237" s="133"/>
      <c r="D237" s="134"/>
      <c r="E237" s="134"/>
      <c r="F237" s="134"/>
      <c r="G237" s="134"/>
      <c r="H237" s="134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6"/>
      <c r="T237" s="136"/>
      <c r="U237" s="136"/>
      <c r="V237" s="136"/>
      <c r="W237" s="136"/>
      <c r="X237" s="137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8"/>
      <c r="BO237" s="138"/>
      <c r="BP237" s="138"/>
      <c r="BQ237" s="138"/>
      <c r="BR237" s="138"/>
      <c r="BS237" s="138"/>
      <c r="BT237" s="138"/>
    </row>
    <row r="238" spans="1:73" ht="12" customHeight="1">
      <c r="A238" s="274"/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5"/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6"/>
      <c r="AN238" s="277"/>
      <c r="AO238" s="278"/>
      <c r="AP238" s="279"/>
      <c r="AQ238" s="278"/>
      <c r="AR238" s="278"/>
      <c r="AS238" s="278"/>
      <c r="AT238" s="279"/>
      <c r="AU238" s="278"/>
      <c r="AV238" s="278"/>
      <c r="AW238" s="278"/>
      <c r="AX238" s="279"/>
      <c r="AY238" s="278"/>
      <c r="AZ238" s="278"/>
      <c r="BA238" s="278"/>
      <c r="BB238" s="279"/>
      <c r="BC238" s="278"/>
      <c r="BD238" s="278"/>
      <c r="BE238" s="278"/>
      <c r="BF238" s="278"/>
      <c r="BG238" s="278"/>
      <c r="BH238" s="278"/>
      <c r="BI238" s="280"/>
      <c r="BJ238" s="280"/>
      <c r="BK238" s="280"/>
      <c r="BL238" s="280"/>
      <c r="BM238" s="281"/>
      <c r="BN238" s="11"/>
      <c r="BO238" s="11"/>
      <c r="BP238" s="57"/>
      <c r="BQ238" s="57"/>
      <c r="BR238" s="11"/>
      <c r="BS238" s="21"/>
      <c r="BT238" s="21"/>
      <c r="BU238" s="21"/>
    </row>
    <row r="239" spans="1:73" ht="12" customHeight="1">
      <c r="A239" s="100"/>
      <c r="B239" s="100"/>
      <c r="C239" s="74"/>
      <c r="D239" s="78"/>
      <c r="E239" s="78"/>
      <c r="F239" s="78"/>
      <c r="G239" s="78"/>
      <c r="H239" s="78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6"/>
      <c r="T239" s="76"/>
      <c r="U239" s="76"/>
      <c r="V239" s="76"/>
      <c r="W239" s="76"/>
      <c r="X239" s="75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R239" s="11"/>
      <c r="BS239" s="21"/>
      <c r="BT239" s="21"/>
      <c r="BU239" s="21"/>
    </row>
    <row r="240" spans="3:73" ht="15" customHeight="1" thickBot="1">
      <c r="C240" s="301" t="s">
        <v>250</v>
      </c>
      <c r="D240" s="302" t="s">
        <v>129</v>
      </c>
      <c r="E240" s="389" t="s">
        <v>8</v>
      </c>
      <c r="F240" s="390"/>
      <c r="G240" s="390"/>
      <c r="H240" s="391"/>
      <c r="I240" s="180"/>
      <c r="J240" s="93"/>
      <c r="K240" s="93"/>
      <c r="L240" s="93"/>
      <c r="M240" s="93"/>
      <c r="N240" s="93"/>
      <c r="O240" s="93"/>
      <c r="P240" s="374" t="s">
        <v>357</v>
      </c>
      <c r="Q240" s="374"/>
      <c r="R240" s="374"/>
      <c r="S240" s="374"/>
      <c r="T240" s="374"/>
      <c r="U240" s="374"/>
      <c r="V240" s="374"/>
      <c r="W240" s="374"/>
      <c r="X240" s="374"/>
      <c r="Y240" s="374"/>
      <c r="Z240" s="374"/>
      <c r="AA240" s="374"/>
      <c r="AB240" s="374"/>
      <c r="AC240" s="374"/>
      <c r="AD240" s="374"/>
      <c r="AE240" s="374"/>
      <c r="AF240" s="374"/>
      <c r="AG240" s="374"/>
      <c r="AH240" s="374"/>
      <c r="AI240" s="374"/>
      <c r="AJ240" s="374"/>
      <c r="AK240" s="374"/>
      <c r="AL240" s="374"/>
      <c r="AM240" s="374"/>
      <c r="AN240" s="374"/>
      <c r="AO240" s="374"/>
      <c r="AP240" s="374"/>
      <c r="AQ240" s="374"/>
      <c r="AR240" s="374"/>
      <c r="AS240" s="374"/>
      <c r="AT240" s="374"/>
      <c r="AU240" s="374"/>
      <c r="AV240" s="374"/>
      <c r="AW240" s="374"/>
      <c r="AX240" s="374"/>
      <c r="AY240" s="374"/>
      <c r="AZ240" s="374"/>
      <c r="BA240" s="374"/>
      <c r="BB240" s="374"/>
      <c r="BC240" s="374"/>
      <c r="BD240" s="374"/>
      <c r="BE240" s="374"/>
      <c r="BF240" s="374"/>
      <c r="BG240" s="374"/>
      <c r="BH240" s="374"/>
      <c r="BR240" s="11"/>
      <c r="BS240" s="21"/>
      <c r="BT240" s="21"/>
      <c r="BU240" s="21"/>
    </row>
    <row r="241" spans="3:73" ht="15" customHeight="1" thickBot="1" thickTop="1">
      <c r="C241" s="299" t="s">
        <v>251</v>
      </c>
      <c r="D241" s="300" t="s">
        <v>127</v>
      </c>
      <c r="E241" s="398"/>
      <c r="F241" s="399"/>
      <c r="G241" s="399"/>
      <c r="H241" s="400"/>
      <c r="I241" s="309"/>
      <c r="J241" s="310"/>
      <c r="K241" s="310"/>
      <c r="L241" s="315"/>
      <c r="M241" s="318"/>
      <c r="N241" s="96">
        <v>16</v>
      </c>
      <c r="O241" s="93">
        <v>12</v>
      </c>
      <c r="P241" s="374"/>
      <c r="Q241" s="374"/>
      <c r="R241" s="374"/>
      <c r="S241" s="374"/>
      <c r="T241" s="374"/>
      <c r="U241" s="374"/>
      <c r="V241" s="374"/>
      <c r="W241" s="374"/>
      <c r="X241" s="374"/>
      <c r="Y241" s="374"/>
      <c r="Z241" s="374"/>
      <c r="AA241" s="374"/>
      <c r="AB241" s="374"/>
      <c r="AC241" s="374"/>
      <c r="AD241" s="374"/>
      <c r="AE241" s="374"/>
      <c r="AF241" s="374"/>
      <c r="AG241" s="374"/>
      <c r="AH241" s="374"/>
      <c r="AI241" s="374"/>
      <c r="AJ241" s="374"/>
      <c r="AK241" s="374"/>
      <c r="AL241" s="374"/>
      <c r="AM241" s="374"/>
      <c r="AN241" s="374"/>
      <c r="AO241" s="374"/>
      <c r="AP241" s="374"/>
      <c r="AQ241" s="374"/>
      <c r="AR241" s="374"/>
      <c r="AS241" s="374"/>
      <c r="AT241" s="374"/>
      <c r="AU241" s="374"/>
      <c r="AV241" s="374"/>
      <c r="AW241" s="374"/>
      <c r="AX241" s="374"/>
      <c r="AY241" s="374"/>
      <c r="AZ241" s="374"/>
      <c r="BA241" s="374"/>
      <c r="BB241" s="374"/>
      <c r="BC241" s="374"/>
      <c r="BD241" s="374"/>
      <c r="BE241" s="374"/>
      <c r="BF241" s="374"/>
      <c r="BG241" s="374"/>
      <c r="BH241" s="374"/>
      <c r="BR241" s="11"/>
      <c r="BS241" s="21"/>
      <c r="BT241" s="21"/>
      <c r="BU241" s="21"/>
    </row>
    <row r="242" spans="3:73" ht="15" customHeight="1" thickBot="1" thickTop="1">
      <c r="C242" s="303" t="s">
        <v>159</v>
      </c>
      <c r="D242" s="304" t="s">
        <v>152</v>
      </c>
      <c r="E242" s="396" t="s">
        <v>6</v>
      </c>
      <c r="F242" s="396"/>
      <c r="G242" s="396"/>
      <c r="H242" s="397"/>
      <c r="I242" s="181"/>
      <c r="J242" s="98"/>
      <c r="K242" s="98"/>
      <c r="L242" s="153"/>
      <c r="M242" s="153"/>
      <c r="N242" s="326">
        <v>21</v>
      </c>
      <c r="O242" s="318">
        <v>21</v>
      </c>
      <c r="AB242" s="97"/>
      <c r="AC242" s="97"/>
      <c r="AD242" s="97"/>
      <c r="AE242" s="74"/>
      <c r="AF242" s="74"/>
      <c r="AG242" s="74"/>
      <c r="AH242" s="74"/>
      <c r="AI242" s="74"/>
      <c r="AJ242" s="74"/>
      <c r="AK242" s="74"/>
      <c r="AL242" s="74"/>
      <c r="BR242" s="11"/>
      <c r="BS242" s="21"/>
      <c r="BT242" s="21"/>
      <c r="BU242" s="21"/>
    </row>
    <row r="243" spans="3:73" ht="15" customHeight="1" thickBot="1" thickTop="1">
      <c r="C243" s="299" t="s">
        <v>161</v>
      </c>
      <c r="D243" s="305" t="s">
        <v>158</v>
      </c>
      <c r="E243" s="399"/>
      <c r="F243" s="399"/>
      <c r="G243" s="399"/>
      <c r="H243" s="400"/>
      <c r="I243" s="309">
        <v>21</v>
      </c>
      <c r="J243" s="315">
        <v>22</v>
      </c>
      <c r="K243" s="311"/>
      <c r="L243" s="98"/>
      <c r="M243" s="98"/>
      <c r="N243" s="347"/>
      <c r="O243" s="157"/>
      <c r="AB243" s="74"/>
      <c r="AC243" s="72"/>
      <c r="AD243" s="72"/>
      <c r="AE243" s="72"/>
      <c r="AF243" s="72"/>
      <c r="AN243" s="262" t="s">
        <v>30</v>
      </c>
      <c r="BR243" s="11"/>
      <c r="BS243" s="21"/>
      <c r="BT243" s="21"/>
      <c r="BU243" s="21"/>
    </row>
    <row r="244" spans="3:73" ht="15" customHeight="1" thickTop="1">
      <c r="C244" s="303" t="s">
        <v>277</v>
      </c>
      <c r="D244" s="304" t="s">
        <v>278</v>
      </c>
      <c r="E244" s="396" t="s">
        <v>10</v>
      </c>
      <c r="F244" s="396"/>
      <c r="G244" s="396"/>
      <c r="H244" s="397"/>
      <c r="I244" s="98">
        <v>15</v>
      </c>
      <c r="J244" s="153">
        <v>20</v>
      </c>
      <c r="K244" s="158"/>
      <c r="L244" s="309"/>
      <c r="M244" s="310"/>
      <c r="N244" s="98"/>
      <c r="O244" s="157"/>
      <c r="P244" s="94"/>
      <c r="Q244" s="94"/>
      <c r="R244" s="93"/>
      <c r="S244" s="99" t="s">
        <v>135</v>
      </c>
      <c r="T244" s="95"/>
      <c r="X244" s="73"/>
      <c r="Y244" s="73"/>
      <c r="AC244" s="97"/>
      <c r="AD244" s="72"/>
      <c r="AE244" s="72"/>
      <c r="AF244" s="72"/>
      <c r="BR244" s="11"/>
      <c r="BS244" s="21"/>
      <c r="BT244" s="21"/>
      <c r="BU244" s="21"/>
    </row>
    <row r="245" spans="3:73" ht="15" customHeight="1" thickBot="1">
      <c r="C245" s="299" t="s">
        <v>274</v>
      </c>
      <c r="D245" s="305" t="s">
        <v>270</v>
      </c>
      <c r="E245" s="399"/>
      <c r="F245" s="399"/>
      <c r="G245" s="399"/>
      <c r="H245" s="400"/>
      <c r="I245" s="159"/>
      <c r="J245" s="159"/>
      <c r="K245" s="159"/>
      <c r="L245" s="153"/>
      <c r="M245" s="153"/>
      <c r="N245" s="153"/>
      <c r="O245" s="154"/>
      <c r="P245" s="96">
        <v>15</v>
      </c>
      <c r="Q245" s="94">
        <v>17</v>
      </c>
      <c r="R245" s="126"/>
      <c r="S245" s="473" t="s">
        <v>54</v>
      </c>
      <c r="T245" s="474"/>
      <c r="U245" s="474"/>
      <c r="V245" s="474"/>
      <c r="W245" s="474"/>
      <c r="X245" s="474"/>
      <c r="Y245" s="474"/>
      <c r="Z245" s="475" t="s">
        <v>65</v>
      </c>
      <c r="AA245" s="475"/>
      <c r="AB245" s="475"/>
      <c r="AC245" s="475"/>
      <c r="AD245" s="475"/>
      <c r="AE245" s="475"/>
      <c r="AF245" s="475"/>
      <c r="AG245" s="477"/>
      <c r="AH245" s="257"/>
      <c r="AI245" s="257"/>
      <c r="AJ245" s="257"/>
      <c r="AK245" s="257"/>
      <c r="AL245" s="257"/>
      <c r="BR245" s="11"/>
      <c r="BS245" s="21"/>
      <c r="BT245" s="21"/>
      <c r="BU245" s="21"/>
    </row>
    <row r="246" spans="3:73" ht="15" customHeight="1" thickBot="1" thickTop="1">
      <c r="C246" s="303" t="s">
        <v>260</v>
      </c>
      <c r="D246" s="306" t="s">
        <v>256</v>
      </c>
      <c r="E246" s="395" t="s">
        <v>11</v>
      </c>
      <c r="F246" s="396"/>
      <c r="G246" s="396"/>
      <c r="H246" s="397"/>
      <c r="I246" s="181"/>
      <c r="J246" s="98"/>
      <c r="K246" s="98"/>
      <c r="L246" s="153"/>
      <c r="M246" s="153"/>
      <c r="N246" s="153"/>
      <c r="O246" s="153"/>
      <c r="P246" s="349">
        <v>21</v>
      </c>
      <c r="Q246" s="350">
        <v>21</v>
      </c>
      <c r="R246" s="351"/>
      <c r="S246" s="447" t="s">
        <v>55</v>
      </c>
      <c r="T246" s="448"/>
      <c r="U246" s="448"/>
      <c r="V246" s="448"/>
      <c r="W246" s="448"/>
      <c r="X246" s="448"/>
      <c r="Y246" s="448"/>
      <c r="Z246" s="479" t="s">
        <v>65</v>
      </c>
      <c r="AA246" s="479"/>
      <c r="AB246" s="479"/>
      <c r="AC246" s="479"/>
      <c r="AD246" s="479"/>
      <c r="AE246" s="479"/>
      <c r="AF246" s="479"/>
      <c r="AG246" s="480"/>
      <c r="AH246" s="258"/>
      <c r="AI246" s="258"/>
      <c r="AJ246" s="258"/>
      <c r="AK246" s="258"/>
      <c r="AL246" s="258"/>
      <c r="BR246" s="11"/>
      <c r="BS246" s="21"/>
      <c r="BT246" s="21"/>
      <c r="BU246" s="21"/>
    </row>
    <row r="247" spans="3:73" ht="15" customHeight="1" thickBot="1" thickTop="1">
      <c r="C247" s="299" t="s">
        <v>261</v>
      </c>
      <c r="D247" s="300" t="s">
        <v>256</v>
      </c>
      <c r="E247" s="398"/>
      <c r="F247" s="399"/>
      <c r="G247" s="399"/>
      <c r="H247" s="400"/>
      <c r="I247" s="321">
        <v>21</v>
      </c>
      <c r="J247" s="322">
        <v>22</v>
      </c>
      <c r="K247" s="323"/>
      <c r="L247" s="93"/>
      <c r="M247" s="93"/>
      <c r="N247" s="93"/>
      <c r="O247" s="93"/>
      <c r="P247" s="352"/>
      <c r="Q247" s="94"/>
      <c r="R247" s="93"/>
      <c r="S247" s="577" t="s">
        <v>136</v>
      </c>
      <c r="T247" s="577"/>
      <c r="U247" s="577"/>
      <c r="V247" s="577"/>
      <c r="W247" s="577"/>
      <c r="X247" s="577"/>
      <c r="Y247" s="577"/>
      <c r="Z247" s="577"/>
      <c r="AA247" s="577"/>
      <c r="AB247" s="577"/>
      <c r="AC247" s="577"/>
      <c r="AD247" s="577"/>
      <c r="AE247" s="577"/>
      <c r="AF247" s="577"/>
      <c r="AG247" s="577"/>
      <c r="AH247" s="145"/>
      <c r="AI247" s="145"/>
      <c r="AJ247" s="145"/>
      <c r="AK247" s="145"/>
      <c r="AL247" s="145"/>
      <c r="BR247" s="11"/>
      <c r="BS247" s="21"/>
      <c r="BT247" s="21"/>
      <c r="BU247" s="21"/>
    </row>
    <row r="248" spans="3:73" ht="15" customHeight="1" thickTop="1">
      <c r="C248" s="303" t="s">
        <v>332</v>
      </c>
      <c r="D248" s="304" t="s">
        <v>308</v>
      </c>
      <c r="E248" s="396" t="s">
        <v>2</v>
      </c>
      <c r="F248" s="396"/>
      <c r="G248" s="396"/>
      <c r="H248" s="397"/>
      <c r="I248" s="98">
        <v>14</v>
      </c>
      <c r="J248" s="153">
        <v>20</v>
      </c>
      <c r="K248" s="179"/>
      <c r="L248" s="324"/>
      <c r="M248" s="325"/>
      <c r="N248" s="161"/>
      <c r="O248" s="161"/>
      <c r="P248" s="352"/>
      <c r="Q248" s="94"/>
      <c r="R248" s="93"/>
      <c r="S248" s="473" t="s">
        <v>159</v>
      </c>
      <c r="T248" s="474"/>
      <c r="U248" s="474"/>
      <c r="V248" s="474"/>
      <c r="W248" s="474"/>
      <c r="X248" s="474"/>
      <c r="Y248" s="474"/>
      <c r="Z248" s="475" t="s">
        <v>152</v>
      </c>
      <c r="AA248" s="475"/>
      <c r="AB248" s="475"/>
      <c r="AC248" s="475"/>
      <c r="AD248" s="475"/>
      <c r="AE248" s="475"/>
      <c r="AF248" s="475"/>
      <c r="AG248" s="477"/>
      <c r="AH248" s="259"/>
      <c r="AI248" s="259"/>
      <c r="AJ248" s="259"/>
      <c r="AK248" s="259"/>
      <c r="AL248" s="259"/>
      <c r="BR248" s="11"/>
      <c r="BS248" s="21"/>
      <c r="BT248" s="21"/>
      <c r="BU248" s="21"/>
    </row>
    <row r="249" spans="3:73" ht="15" customHeight="1" thickBot="1">
      <c r="C249" s="299" t="s">
        <v>334</v>
      </c>
      <c r="D249" s="305" t="s">
        <v>335</v>
      </c>
      <c r="E249" s="399"/>
      <c r="F249" s="399"/>
      <c r="G249" s="399"/>
      <c r="H249" s="400"/>
      <c r="I249" s="159"/>
      <c r="J249" s="159"/>
      <c r="K249" s="159"/>
      <c r="L249" s="153"/>
      <c r="M249" s="154"/>
      <c r="N249" s="93">
        <v>18</v>
      </c>
      <c r="O249" s="93">
        <v>2</v>
      </c>
      <c r="P249" s="342"/>
      <c r="Q249" s="93"/>
      <c r="R249" s="93"/>
      <c r="S249" s="447" t="s">
        <v>161</v>
      </c>
      <c r="T249" s="448"/>
      <c r="U249" s="448"/>
      <c r="V249" s="448"/>
      <c r="W249" s="448"/>
      <c r="X249" s="448"/>
      <c r="Y249" s="448"/>
      <c r="Z249" s="470" t="s">
        <v>158</v>
      </c>
      <c r="AA249" s="470"/>
      <c r="AB249" s="470"/>
      <c r="AC249" s="470"/>
      <c r="AD249" s="470"/>
      <c r="AE249" s="470"/>
      <c r="AF249" s="470"/>
      <c r="AG249" s="471"/>
      <c r="AH249" s="259"/>
      <c r="AI249" s="259"/>
      <c r="AJ249" s="259"/>
      <c r="AK249" s="259"/>
      <c r="AL249" s="259"/>
      <c r="BR249" s="11"/>
      <c r="BS249" s="21"/>
      <c r="BT249" s="21"/>
      <c r="BU249" s="21"/>
    </row>
    <row r="250" spans="3:73" ht="15" customHeight="1" thickBot="1" thickTop="1">
      <c r="C250" s="303" t="s">
        <v>54</v>
      </c>
      <c r="D250" s="307" t="s">
        <v>65</v>
      </c>
      <c r="E250" s="395" t="s">
        <v>3</v>
      </c>
      <c r="F250" s="396"/>
      <c r="G250" s="396"/>
      <c r="H250" s="397"/>
      <c r="I250" s="181"/>
      <c r="J250" s="98"/>
      <c r="K250" s="98"/>
      <c r="L250" s="153"/>
      <c r="M250" s="153"/>
      <c r="N250" s="348">
        <v>21</v>
      </c>
      <c r="O250" s="322">
        <v>21</v>
      </c>
      <c r="Z250" s="72"/>
      <c r="AA250" s="72"/>
      <c r="AB250" s="72"/>
      <c r="AC250" s="72"/>
      <c r="AD250" s="72"/>
      <c r="AE250" s="72"/>
      <c r="AF250" s="72"/>
      <c r="BR250" s="11"/>
      <c r="BS250" s="21"/>
      <c r="BT250" s="21"/>
      <c r="BU250" s="21"/>
    </row>
    <row r="251" spans="3:73" ht="15" customHeight="1" thickTop="1">
      <c r="C251" s="301" t="s">
        <v>55</v>
      </c>
      <c r="D251" s="308" t="s">
        <v>65</v>
      </c>
      <c r="E251" s="546"/>
      <c r="F251" s="512"/>
      <c r="G251" s="512"/>
      <c r="H251" s="547"/>
      <c r="I251" s="321"/>
      <c r="J251" s="322"/>
      <c r="K251" s="322"/>
      <c r="L251" s="322"/>
      <c r="M251" s="322"/>
      <c r="N251" s="164"/>
      <c r="O251" s="164"/>
      <c r="Z251" s="72"/>
      <c r="AA251" s="72"/>
      <c r="AB251" s="72"/>
      <c r="AC251" s="72"/>
      <c r="AD251" s="72"/>
      <c r="AE251" s="72"/>
      <c r="AF251" s="72"/>
      <c r="BR251" s="11"/>
      <c r="BS251" s="21"/>
      <c r="BT251" s="21"/>
      <c r="BU251" s="21"/>
    </row>
    <row r="252" spans="3:73" ht="15" customHeight="1" thickBot="1">
      <c r="C252" s="74"/>
      <c r="D252" s="78"/>
      <c r="E252" s="78"/>
      <c r="F252" s="78"/>
      <c r="G252" s="78"/>
      <c r="H252" s="78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6"/>
      <c r="T252" s="76"/>
      <c r="U252" s="76"/>
      <c r="V252" s="76"/>
      <c r="W252" s="76"/>
      <c r="X252" s="75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BR252" s="11"/>
      <c r="BS252" s="21"/>
      <c r="BT252" s="21"/>
      <c r="BU252" s="21"/>
    </row>
    <row r="253" spans="3:73" ht="12" customHeight="1">
      <c r="C253" s="377" t="s">
        <v>44</v>
      </c>
      <c r="D253" s="378"/>
      <c r="E253" s="441" t="str">
        <f>C255</f>
        <v>西岡　亜実</v>
      </c>
      <c r="F253" s="442"/>
      <c r="G253" s="442"/>
      <c r="H253" s="443"/>
      <c r="I253" s="444" t="str">
        <f>C258</f>
        <v>田邊　文子</v>
      </c>
      <c r="J253" s="442"/>
      <c r="K253" s="442"/>
      <c r="L253" s="443"/>
      <c r="M253" s="444" t="str">
        <f>C261</f>
        <v>白川　結子</v>
      </c>
      <c r="N253" s="442"/>
      <c r="O253" s="442"/>
      <c r="P253" s="443"/>
      <c r="Q253" s="444" t="str">
        <f>C264</f>
        <v>田井　聖子</v>
      </c>
      <c r="R253" s="442"/>
      <c r="S253" s="442"/>
      <c r="T253" s="538"/>
      <c r="U253" s="416" t="s">
        <v>78</v>
      </c>
      <c r="V253" s="417"/>
      <c r="W253" s="417"/>
      <c r="X253" s="418"/>
      <c r="Y253" s="183"/>
      <c r="Z253" s="431" t="s">
        <v>80</v>
      </c>
      <c r="AA253" s="433"/>
      <c r="AB253" s="431" t="s">
        <v>81</v>
      </c>
      <c r="AC253" s="432"/>
      <c r="AD253" s="433"/>
      <c r="AE253" s="405" t="s">
        <v>82</v>
      </c>
      <c r="AF253" s="406"/>
      <c r="AG253" s="407"/>
      <c r="AH253" s="21"/>
      <c r="AI253" s="21"/>
      <c r="AJ253" s="21"/>
      <c r="AK253" s="21"/>
      <c r="AL253" s="21"/>
      <c r="AM253" s="377" t="s">
        <v>45</v>
      </c>
      <c r="AN253" s="378"/>
      <c r="AO253" s="441" t="str">
        <f>AM255</f>
        <v>玉島　豊美</v>
      </c>
      <c r="AP253" s="442"/>
      <c r="AQ253" s="442"/>
      <c r="AR253" s="443"/>
      <c r="AS253" s="444" t="str">
        <f>AM258</f>
        <v>伊藤　彩香</v>
      </c>
      <c r="AT253" s="442"/>
      <c r="AU253" s="442"/>
      <c r="AV253" s="443"/>
      <c r="AW253" s="444" t="str">
        <f>AM261</f>
        <v>阿部　一恵</v>
      </c>
      <c r="AX253" s="442"/>
      <c r="AY253" s="442"/>
      <c r="AZ253" s="443"/>
      <c r="BA253" s="444" t="str">
        <f>AM264</f>
        <v>近藤　愛</v>
      </c>
      <c r="BB253" s="442"/>
      <c r="BC253" s="442"/>
      <c r="BD253" s="538"/>
      <c r="BE253" s="416" t="s">
        <v>78</v>
      </c>
      <c r="BF253" s="417"/>
      <c r="BG253" s="417"/>
      <c r="BH253" s="418"/>
      <c r="BI253" s="183"/>
      <c r="BJ253" s="431" t="s">
        <v>80</v>
      </c>
      <c r="BK253" s="433"/>
      <c r="BL253" s="431" t="s">
        <v>81</v>
      </c>
      <c r="BM253" s="432"/>
      <c r="BN253" s="433"/>
      <c r="BO253" s="405" t="s">
        <v>82</v>
      </c>
      <c r="BP253" s="406"/>
      <c r="BQ253" s="407"/>
      <c r="BR253" s="11"/>
      <c r="BS253" s="21"/>
      <c r="BT253" s="21"/>
      <c r="BU253" s="21"/>
    </row>
    <row r="254" spans="3:73" ht="12" customHeight="1" thickBot="1">
      <c r="C254" s="379"/>
      <c r="D254" s="380"/>
      <c r="E254" s="409" t="str">
        <f>C256</f>
        <v>越智　由子</v>
      </c>
      <c r="F254" s="410"/>
      <c r="G254" s="410"/>
      <c r="H254" s="411"/>
      <c r="I254" s="412" t="str">
        <f>C259</f>
        <v>丹　昌子</v>
      </c>
      <c r="J254" s="410"/>
      <c r="K254" s="410"/>
      <c r="L254" s="411"/>
      <c r="M254" s="412" t="str">
        <f>C262</f>
        <v>鎌倉　奈緒美</v>
      </c>
      <c r="N254" s="410"/>
      <c r="O254" s="410"/>
      <c r="P254" s="411"/>
      <c r="Q254" s="412" t="str">
        <f>C265</f>
        <v>大河内　英理子</v>
      </c>
      <c r="R254" s="410"/>
      <c r="S254" s="410"/>
      <c r="T254" s="552"/>
      <c r="U254" s="578" t="s">
        <v>79</v>
      </c>
      <c r="V254" s="579"/>
      <c r="W254" s="579"/>
      <c r="X254" s="580"/>
      <c r="Y254" s="183"/>
      <c r="Z254" s="232" t="s">
        <v>83</v>
      </c>
      <c r="AA254" s="231" t="s">
        <v>84</v>
      </c>
      <c r="AB254" s="232" t="s">
        <v>40</v>
      </c>
      <c r="AC254" s="231" t="s">
        <v>85</v>
      </c>
      <c r="AD254" s="230" t="s">
        <v>86</v>
      </c>
      <c r="AE254" s="231" t="s">
        <v>40</v>
      </c>
      <c r="AF254" s="231" t="s">
        <v>85</v>
      </c>
      <c r="AG254" s="230" t="s">
        <v>86</v>
      </c>
      <c r="AH254" s="21"/>
      <c r="AI254" s="21"/>
      <c r="AJ254" s="21"/>
      <c r="AK254" s="21"/>
      <c r="AL254" s="21"/>
      <c r="AM254" s="379"/>
      <c r="AN254" s="380"/>
      <c r="AO254" s="409" t="str">
        <f>AM256</f>
        <v>嶋　美沙</v>
      </c>
      <c r="AP254" s="410"/>
      <c r="AQ254" s="410"/>
      <c r="AR254" s="411"/>
      <c r="AS254" s="412" t="str">
        <f>AM259</f>
        <v>伊藤　星花</v>
      </c>
      <c r="AT254" s="410"/>
      <c r="AU254" s="410"/>
      <c r="AV254" s="411"/>
      <c r="AW254" s="412" t="str">
        <f>AM262</f>
        <v>大西　加代子</v>
      </c>
      <c r="AX254" s="410"/>
      <c r="AY254" s="410"/>
      <c r="AZ254" s="411"/>
      <c r="BA254" s="412" t="str">
        <f>AM265</f>
        <v>美藤　早紀</v>
      </c>
      <c r="BB254" s="410"/>
      <c r="BC254" s="410"/>
      <c r="BD254" s="552"/>
      <c r="BE254" s="578" t="s">
        <v>79</v>
      </c>
      <c r="BF254" s="579"/>
      <c r="BG254" s="579"/>
      <c r="BH254" s="580"/>
      <c r="BI254" s="183"/>
      <c r="BJ254" s="232" t="s">
        <v>83</v>
      </c>
      <c r="BK254" s="231" t="s">
        <v>84</v>
      </c>
      <c r="BL254" s="232" t="s">
        <v>40</v>
      </c>
      <c r="BM254" s="231" t="s">
        <v>85</v>
      </c>
      <c r="BN254" s="230" t="s">
        <v>86</v>
      </c>
      <c r="BO254" s="231" t="s">
        <v>40</v>
      </c>
      <c r="BP254" s="231" t="s">
        <v>85</v>
      </c>
      <c r="BQ254" s="230" t="s">
        <v>86</v>
      </c>
      <c r="BR254" s="11"/>
      <c r="BS254" s="21"/>
      <c r="BT254" s="21"/>
      <c r="BU254" s="21"/>
    </row>
    <row r="255" spans="3:73" ht="12" customHeight="1">
      <c r="C255" s="113" t="s">
        <v>260</v>
      </c>
      <c r="D255" s="112" t="s">
        <v>256</v>
      </c>
      <c r="E255" s="513"/>
      <c r="F255" s="514"/>
      <c r="G255" s="514"/>
      <c r="H255" s="515"/>
      <c r="I255" s="190">
        <v>21</v>
      </c>
      <c r="J255" s="209" t="str">
        <f>IF(I255="","","-")</f>
        <v>-</v>
      </c>
      <c r="K255" s="216">
        <v>10</v>
      </c>
      <c r="L255" s="502" t="str">
        <f>IF(I255&lt;&gt;"",IF(I255&gt;K255,IF(I256&gt;K256,"○",IF(I257&gt;K257,"○","×")),IF(I256&gt;K256,IF(I257&gt;K257,"○","×"),"×")),"")</f>
        <v>○</v>
      </c>
      <c r="M255" s="190">
        <v>21</v>
      </c>
      <c r="N255" s="229" t="str">
        <f aca="true" t="shared" si="64" ref="N255:N260">IF(M255="","","-")</f>
        <v>-</v>
      </c>
      <c r="O255" s="228">
        <v>16</v>
      </c>
      <c r="P255" s="502" t="str">
        <f>IF(M255&lt;&gt;"",IF(M255&gt;O255,IF(M256&gt;O256,"○",IF(M257&gt;O257,"○","×")),IF(M256&gt;O256,IF(M257&gt;O257,"○","×"),"×")),"")</f>
        <v>×</v>
      </c>
      <c r="Q255" s="249">
        <v>21</v>
      </c>
      <c r="R255" s="229" t="str">
        <f aca="true" t="shared" si="65" ref="R255:R263">IF(Q255="","","-")</f>
        <v>-</v>
      </c>
      <c r="S255" s="216">
        <v>10</v>
      </c>
      <c r="T255" s="465" t="str">
        <f>IF(Q255&lt;&gt;"",IF(Q255&gt;S255,IF(Q256&gt;S256,"○",IF(Q257&gt;S257,"○","×")),IF(Q256&gt;S256,IF(Q257&gt;S257,"○","×"),"×")),"")</f>
        <v>○</v>
      </c>
      <c r="U255" s="528" t="s">
        <v>50</v>
      </c>
      <c r="V255" s="529"/>
      <c r="W255" s="529"/>
      <c r="X255" s="530"/>
      <c r="Y255" s="183"/>
      <c r="Z255" s="244"/>
      <c r="AA255" s="240"/>
      <c r="AB255" s="234"/>
      <c r="AC255" s="233"/>
      <c r="AD255" s="247"/>
      <c r="AE255" s="240"/>
      <c r="AF255" s="240"/>
      <c r="AG255" s="239"/>
      <c r="AH255" s="21"/>
      <c r="AI255" s="21"/>
      <c r="AJ255" s="21"/>
      <c r="AK255" s="21"/>
      <c r="AL255" s="21"/>
      <c r="AM255" s="113" t="s">
        <v>163</v>
      </c>
      <c r="AN255" s="112" t="s">
        <v>154</v>
      </c>
      <c r="AO255" s="513"/>
      <c r="AP255" s="514"/>
      <c r="AQ255" s="514"/>
      <c r="AR255" s="515"/>
      <c r="AS255" s="190">
        <v>21</v>
      </c>
      <c r="AT255" s="209" t="str">
        <f>IF(AS255="","","-")</f>
        <v>-</v>
      </c>
      <c r="AU255" s="216">
        <v>18</v>
      </c>
      <c r="AV255" s="502" t="str">
        <f>IF(AS255&lt;&gt;"",IF(AS255&gt;AU255,IF(AS256&gt;AU256,"○",IF(AS257&gt;AU257,"○","×")),IF(AS256&gt;AU256,IF(AS257&gt;AU257,"○","×"),"×")),"")</f>
        <v>×</v>
      </c>
      <c r="AW255" s="190">
        <v>21</v>
      </c>
      <c r="AX255" s="229" t="str">
        <f aca="true" t="shared" si="66" ref="AX255:AX260">IF(AW255="","","-")</f>
        <v>-</v>
      </c>
      <c r="AY255" s="228">
        <v>10</v>
      </c>
      <c r="AZ255" s="502" t="str">
        <f>IF(AW255&lt;&gt;"",IF(AW255&gt;AY255,IF(AW256&gt;AY256,"○",IF(AW257&gt;AY257,"○","×")),IF(AW256&gt;AY256,IF(AW257&gt;AY257,"○","×"),"×")),"")</f>
        <v>○</v>
      </c>
      <c r="BA255" s="249">
        <v>21</v>
      </c>
      <c r="BB255" s="229" t="str">
        <f aca="true" t="shared" si="67" ref="BB255:BB263">IF(BA255="","","-")</f>
        <v>-</v>
      </c>
      <c r="BC255" s="216">
        <v>16</v>
      </c>
      <c r="BD255" s="465" t="str">
        <f>IF(BA255&lt;&gt;"",IF(BA255&gt;BC255,IF(BA256&gt;BC256,"○",IF(BA257&gt;BC257,"○","×")),IF(BA256&gt;BC256,IF(BA257&gt;BC257,"○","×"),"×")),"")</f>
        <v>×</v>
      </c>
      <c r="BE255" s="528" t="s">
        <v>51</v>
      </c>
      <c r="BF255" s="529"/>
      <c r="BG255" s="529"/>
      <c r="BH255" s="530"/>
      <c r="BI255" s="183"/>
      <c r="BJ255" s="244"/>
      <c r="BK255" s="240"/>
      <c r="BL255" s="234"/>
      <c r="BM255" s="233"/>
      <c r="BN255" s="247"/>
      <c r="BO255" s="240"/>
      <c r="BP255" s="240"/>
      <c r="BQ255" s="239"/>
      <c r="BR255" s="11"/>
      <c r="BS255" s="21"/>
      <c r="BT255" s="21"/>
      <c r="BU255" s="21"/>
    </row>
    <row r="256" spans="3:73" ht="12" customHeight="1">
      <c r="C256" s="105" t="s">
        <v>261</v>
      </c>
      <c r="D256" s="111" t="s">
        <v>256</v>
      </c>
      <c r="E256" s="516"/>
      <c r="F256" s="460"/>
      <c r="G256" s="460"/>
      <c r="H256" s="461"/>
      <c r="I256" s="190">
        <v>21</v>
      </c>
      <c r="J256" s="209" t="str">
        <f>IF(I256="","","-")</f>
        <v>-</v>
      </c>
      <c r="K256" s="227">
        <v>15</v>
      </c>
      <c r="L256" s="503"/>
      <c r="M256" s="190">
        <v>19</v>
      </c>
      <c r="N256" s="209" t="str">
        <f t="shared" si="64"/>
        <v>-</v>
      </c>
      <c r="O256" s="216">
        <v>21</v>
      </c>
      <c r="P256" s="503"/>
      <c r="Q256" s="190">
        <v>21</v>
      </c>
      <c r="R256" s="209" t="str">
        <f t="shared" si="65"/>
        <v>-</v>
      </c>
      <c r="S256" s="216">
        <v>10</v>
      </c>
      <c r="T256" s="466"/>
      <c r="U256" s="531"/>
      <c r="V256" s="532"/>
      <c r="W256" s="532"/>
      <c r="X256" s="533"/>
      <c r="Y256" s="183"/>
      <c r="Z256" s="244">
        <f>COUNTIF(E255:T257,"○")</f>
        <v>2</v>
      </c>
      <c r="AA256" s="240">
        <f>COUNTIF(E255:T257,"×")</f>
        <v>1</v>
      </c>
      <c r="AB256" s="243">
        <f>(IF((E255&gt;G255),1,0))+(IF((E256&gt;G256),1,0))+(IF((E257&gt;G257),1,0))+(IF((I255&gt;K255),1,0))+(IF((I256&gt;K256),1,0))+(IF((I257&gt;K257),1,0))+(IF((M255&gt;O255),1,0))+(IF((M256&gt;O256),1,0))+(IF((M257&gt;O257),1,0))+(IF((Q255&gt;S255),1,0))+(IF((Q256&gt;S256),1,0))+(IF((Q257&gt;S257),1,0))</f>
        <v>5</v>
      </c>
      <c r="AC256" s="242">
        <f>(IF((E255&lt;G255),1,0))+(IF((E256&lt;G256),1,0))+(IF((E257&lt;G257),1,0))+(IF((I255&lt;K255),1,0))+(IF((I256&lt;K256),1,0))+(IF((I257&lt;K257),1,0))+(IF((M255&lt;O255),1,0))+(IF((M256&lt;O256),1,0))+(IF((M257&lt;O257),1,0))+(IF((Q255&lt;S255),1,0))+(IF((Q256&lt;S256),1,0))+(IF((Q257&lt;S257),1,0))</f>
        <v>2</v>
      </c>
      <c r="AD256" s="241">
        <f>AB256-AC256</f>
        <v>3</v>
      </c>
      <c r="AE256" s="240">
        <f>SUM(E255:E257,I255:I257,M255:M257,Q255:Q257)</f>
        <v>131</v>
      </c>
      <c r="AF256" s="240">
        <f>SUM(G255:G257,K255:K257,O255:O257,S255:S257)</f>
        <v>103</v>
      </c>
      <c r="AG256" s="239">
        <f>AE256-AF256</f>
        <v>28</v>
      </c>
      <c r="AH256" s="21"/>
      <c r="AI256" s="21"/>
      <c r="AJ256" s="21"/>
      <c r="AK256" s="21"/>
      <c r="AL256" s="21"/>
      <c r="AM256" s="105" t="s">
        <v>165</v>
      </c>
      <c r="AN256" s="111" t="s">
        <v>166</v>
      </c>
      <c r="AO256" s="516"/>
      <c r="AP256" s="460"/>
      <c r="AQ256" s="460"/>
      <c r="AR256" s="461"/>
      <c r="AS256" s="190">
        <v>11</v>
      </c>
      <c r="AT256" s="209" t="str">
        <f>IF(AS256="","","-")</f>
        <v>-</v>
      </c>
      <c r="AU256" s="227">
        <v>21</v>
      </c>
      <c r="AV256" s="503"/>
      <c r="AW256" s="190">
        <v>21</v>
      </c>
      <c r="AX256" s="209" t="str">
        <f t="shared" si="66"/>
        <v>-</v>
      </c>
      <c r="AY256" s="216">
        <v>3</v>
      </c>
      <c r="AZ256" s="503"/>
      <c r="BA256" s="190">
        <v>18</v>
      </c>
      <c r="BB256" s="209" t="str">
        <f t="shared" si="67"/>
        <v>-</v>
      </c>
      <c r="BC256" s="216">
        <v>21</v>
      </c>
      <c r="BD256" s="466"/>
      <c r="BE256" s="531"/>
      <c r="BF256" s="532"/>
      <c r="BG256" s="532"/>
      <c r="BH256" s="533"/>
      <c r="BI256" s="183"/>
      <c r="BJ256" s="244">
        <f>COUNTIF(AO255:BD257,"○")</f>
        <v>1</v>
      </c>
      <c r="BK256" s="240">
        <f>COUNTIF(AO255:BD257,"×")</f>
        <v>2</v>
      </c>
      <c r="BL256" s="243">
        <f>(IF((AO255&gt;AQ255),1,0))+(IF((AO256&gt;AQ256),1,0))+(IF((AO257&gt;AQ257),1,0))+(IF((AS255&gt;AU255),1,0))+(IF((AS256&gt;AU256),1,0))+(IF((AS257&gt;AU257),1,0))+(IF((AW255&gt;AY255),1,0))+(IF((AW256&gt;AY256),1,0))+(IF((AW257&gt;AY257),1,0))+(IF((BA255&gt;BC255),1,0))+(IF((BA256&gt;BC256),1,0))+(IF((BA257&gt;BC257),1,0))</f>
        <v>4</v>
      </c>
      <c r="BM256" s="242">
        <f>(IF((AO255&lt;AQ255),1,0))+(IF((AO256&lt;AQ256),1,0))+(IF((AO257&lt;AQ257),1,0))+(IF((AS255&lt;AU255),1,0))+(IF((AS256&lt;AU256),1,0))+(IF((AS257&lt;AU257),1,0))+(IF((AW255&lt;AY255),1,0))+(IF((AW256&lt;AY256),1,0))+(IF((AW257&lt;AY257),1,0))+(IF((BA255&lt;BC255),1,0))+(IF((BA256&lt;BC256),1,0))+(IF((BA257&lt;BC257),1,0))</f>
        <v>4</v>
      </c>
      <c r="BN256" s="241">
        <f>BL256-BM256</f>
        <v>0</v>
      </c>
      <c r="BO256" s="240">
        <f>SUM(AO255:AO257,AS255:AS257,AW255:AW257,BA255:BA257)</f>
        <v>153</v>
      </c>
      <c r="BP256" s="240">
        <f>SUM(AQ255:AQ257,AU255:AU257,AY255:AY257,BC255:BC257)</f>
        <v>133</v>
      </c>
      <c r="BQ256" s="239">
        <f>BO256-BP256</f>
        <v>20</v>
      </c>
      <c r="BR256" s="11"/>
      <c r="BS256" s="21"/>
      <c r="BT256" s="21"/>
      <c r="BU256" s="21"/>
    </row>
    <row r="257" spans="3:73" ht="12" customHeight="1">
      <c r="C257" s="105"/>
      <c r="D257" s="110" t="s">
        <v>29</v>
      </c>
      <c r="E257" s="517"/>
      <c r="F257" s="518"/>
      <c r="G257" s="518"/>
      <c r="H257" s="519"/>
      <c r="I257" s="192"/>
      <c r="J257" s="209">
        <f>IF(I257="","","-")</f>
      </c>
      <c r="K257" s="223"/>
      <c r="L257" s="507"/>
      <c r="M257" s="192">
        <v>7</v>
      </c>
      <c r="N257" s="224" t="str">
        <f t="shared" si="64"/>
        <v>-</v>
      </c>
      <c r="O257" s="223">
        <v>21</v>
      </c>
      <c r="P257" s="507"/>
      <c r="Q257" s="192"/>
      <c r="R257" s="224">
        <f t="shared" si="65"/>
      </c>
      <c r="S257" s="223"/>
      <c r="T257" s="506"/>
      <c r="U257" s="189">
        <f>Z256</f>
        <v>2</v>
      </c>
      <c r="V257" s="188" t="s">
        <v>87</v>
      </c>
      <c r="W257" s="188">
        <f>AA256</f>
        <v>1</v>
      </c>
      <c r="X257" s="187" t="s">
        <v>84</v>
      </c>
      <c r="Y257" s="183"/>
      <c r="Z257" s="244"/>
      <c r="AA257" s="240"/>
      <c r="AB257" s="244"/>
      <c r="AC257" s="240"/>
      <c r="AD257" s="239"/>
      <c r="AE257" s="240"/>
      <c r="AF257" s="240"/>
      <c r="AG257" s="239"/>
      <c r="AH257" s="21"/>
      <c r="AI257" s="21"/>
      <c r="AJ257" s="21"/>
      <c r="AK257" s="21"/>
      <c r="AL257" s="21"/>
      <c r="AM257" s="105"/>
      <c r="AN257" s="110" t="s">
        <v>20</v>
      </c>
      <c r="AO257" s="517"/>
      <c r="AP257" s="518"/>
      <c r="AQ257" s="518"/>
      <c r="AR257" s="519"/>
      <c r="AS257" s="192">
        <v>21</v>
      </c>
      <c r="AT257" s="209" t="str">
        <f>IF(AS257="","","-")</f>
        <v>-</v>
      </c>
      <c r="AU257" s="223">
        <v>23</v>
      </c>
      <c r="AV257" s="507"/>
      <c r="AW257" s="192"/>
      <c r="AX257" s="224">
        <f t="shared" si="66"/>
      </c>
      <c r="AY257" s="223"/>
      <c r="AZ257" s="507"/>
      <c r="BA257" s="192">
        <v>19</v>
      </c>
      <c r="BB257" s="224" t="str">
        <f t="shared" si="67"/>
        <v>-</v>
      </c>
      <c r="BC257" s="223">
        <v>21</v>
      </c>
      <c r="BD257" s="506"/>
      <c r="BE257" s="189">
        <f>BJ256</f>
        <v>1</v>
      </c>
      <c r="BF257" s="188" t="s">
        <v>87</v>
      </c>
      <c r="BG257" s="188">
        <f>BK256</f>
        <v>2</v>
      </c>
      <c r="BH257" s="187" t="s">
        <v>84</v>
      </c>
      <c r="BI257" s="183"/>
      <c r="BJ257" s="244"/>
      <c r="BK257" s="240"/>
      <c r="BL257" s="244"/>
      <c r="BM257" s="240"/>
      <c r="BN257" s="239"/>
      <c r="BO257" s="240"/>
      <c r="BP257" s="240"/>
      <c r="BQ257" s="239"/>
      <c r="BR257" s="11"/>
      <c r="BS257" s="21"/>
      <c r="BT257" s="21"/>
      <c r="BU257" s="21"/>
    </row>
    <row r="258" spans="3:73" ht="12" customHeight="1">
      <c r="C258" s="109" t="s">
        <v>247</v>
      </c>
      <c r="D258" s="106" t="s">
        <v>115</v>
      </c>
      <c r="E258" s="211">
        <f>IF(K255="","",K255)</f>
        <v>10</v>
      </c>
      <c r="F258" s="209" t="str">
        <f aca="true" t="shared" si="68" ref="F258:F266">IF(E258="","","-")</f>
        <v>-</v>
      </c>
      <c r="G258" s="208">
        <f>IF(I255="","",I255)</f>
        <v>21</v>
      </c>
      <c r="H258" s="254" t="str">
        <f>IF(L255="","",IF(L255="○","×",IF(L255="×","○")))</f>
        <v>×</v>
      </c>
      <c r="I258" s="456"/>
      <c r="J258" s="457"/>
      <c r="K258" s="457"/>
      <c r="L258" s="458"/>
      <c r="M258" s="190">
        <v>14</v>
      </c>
      <c r="N258" s="209" t="str">
        <f t="shared" si="64"/>
        <v>-</v>
      </c>
      <c r="O258" s="216">
        <v>21</v>
      </c>
      <c r="P258" s="539" t="str">
        <f>IF(M258&lt;&gt;"",IF(M258&gt;O258,IF(M259&gt;O259,"○",IF(M260&gt;O260,"○","×")),IF(M259&gt;O259,IF(M260&gt;O260,"○","×"),"×")),"")</f>
        <v>×</v>
      </c>
      <c r="Q258" s="190">
        <v>11</v>
      </c>
      <c r="R258" s="209" t="str">
        <f t="shared" si="65"/>
        <v>-</v>
      </c>
      <c r="S258" s="216">
        <v>21</v>
      </c>
      <c r="T258" s="537" t="str">
        <f>IF(Q258&lt;&gt;"",IF(Q258&gt;S258,IF(Q259&gt;S259,"○",IF(Q260&gt;S260,"○","×")),IF(Q259&gt;S259,IF(Q260&gt;S260,"○","×"),"×")),"")</f>
        <v>×</v>
      </c>
      <c r="U258" s="534" t="s">
        <v>53</v>
      </c>
      <c r="V258" s="535"/>
      <c r="W258" s="535"/>
      <c r="X258" s="536"/>
      <c r="Y258" s="183"/>
      <c r="Z258" s="234"/>
      <c r="AA258" s="233"/>
      <c r="AB258" s="234"/>
      <c r="AC258" s="233"/>
      <c r="AD258" s="247"/>
      <c r="AE258" s="233"/>
      <c r="AF258" s="233"/>
      <c r="AG258" s="247"/>
      <c r="AH258" s="21"/>
      <c r="AI258" s="21"/>
      <c r="AJ258" s="21"/>
      <c r="AK258" s="21"/>
      <c r="AL258" s="21"/>
      <c r="AM258" s="109" t="s">
        <v>54</v>
      </c>
      <c r="AN258" s="252" t="s">
        <v>65</v>
      </c>
      <c r="AO258" s="211">
        <f>IF(AU255="","",AU255)</f>
        <v>18</v>
      </c>
      <c r="AP258" s="209" t="str">
        <f aca="true" t="shared" si="69" ref="AP258:AP266">IF(AO258="","","-")</f>
        <v>-</v>
      </c>
      <c r="AQ258" s="208">
        <f>IF(AS255="","",AS255)</f>
        <v>21</v>
      </c>
      <c r="AR258" s="254" t="str">
        <f>IF(AV255="","",IF(AV255="○","×",IF(AV255="×","○")))</f>
        <v>○</v>
      </c>
      <c r="AS258" s="456"/>
      <c r="AT258" s="457"/>
      <c r="AU258" s="457"/>
      <c r="AV258" s="458"/>
      <c r="AW258" s="190">
        <v>21</v>
      </c>
      <c r="AX258" s="209" t="str">
        <f t="shared" si="66"/>
        <v>-</v>
      </c>
      <c r="AY258" s="216">
        <v>3</v>
      </c>
      <c r="AZ258" s="539" t="str">
        <f>IF(AW258&lt;&gt;"",IF(AW258&gt;AY258,IF(AW259&gt;AY259,"○",IF(AW260&gt;AY260,"○","×")),IF(AW259&gt;AY259,IF(AW260&gt;AY260,"○","×"),"×")),"")</f>
        <v>○</v>
      </c>
      <c r="BA258" s="190">
        <v>18</v>
      </c>
      <c r="BB258" s="209" t="str">
        <f t="shared" si="67"/>
        <v>-</v>
      </c>
      <c r="BC258" s="216">
        <v>21</v>
      </c>
      <c r="BD258" s="537" t="str">
        <f>IF(BA258&lt;&gt;"",IF(BA258&gt;BC258,IF(BA259&gt;BC259,"○",IF(BA260&gt;BC260,"○","×")),IF(BA259&gt;BC259,IF(BA260&gt;BC260,"○","×"),"×")),"")</f>
        <v>○</v>
      </c>
      <c r="BE258" s="534" t="s">
        <v>50</v>
      </c>
      <c r="BF258" s="535"/>
      <c r="BG258" s="535"/>
      <c r="BH258" s="536"/>
      <c r="BI258" s="183"/>
      <c r="BJ258" s="234"/>
      <c r="BK258" s="233"/>
      <c r="BL258" s="234"/>
      <c r="BM258" s="233"/>
      <c r="BN258" s="247"/>
      <c r="BO258" s="233"/>
      <c r="BP258" s="233"/>
      <c r="BQ258" s="247"/>
      <c r="BR258" s="11"/>
      <c r="BS258" s="21"/>
      <c r="BT258" s="21"/>
      <c r="BU258" s="21"/>
    </row>
    <row r="259" spans="3:73" ht="12" customHeight="1">
      <c r="C259" s="105" t="s">
        <v>249</v>
      </c>
      <c r="D259" s="104" t="s">
        <v>115</v>
      </c>
      <c r="E259" s="211">
        <f>IF(K256="","",K256)</f>
        <v>15</v>
      </c>
      <c r="F259" s="209" t="str">
        <f t="shared" si="68"/>
        <v>-</v>
      </c>
      <c r="G259" s="208">
        <f>IF(I256="","",I256)</f>
        <v>21</v>
      </c>
      <c r="H259" s="255" t="str">
        <f>IF(J256="","",J256)</f>
        <v>-</v>
      </c>
      <c r="I259" s="459"/>
      <c r="J259" s="460"/>
      <c r="K259" s="460"/>
      <c r="L259" s="461"/>
      <c r="M259" s="190">
        <v>15</v>
      </c>
      <c r="N259" s="209" t="str">
        <f t="shared" si="64"/>
        <v>-</v>
      </c>
      <c r="O259" s="216">
        <v>21</v>
      </c>
      <c r="P259" s="503"/>
      <c r="Q259" s="190">
        <v>15</v>
      </c>
      <c r="R259" s="209" t="str">
        <f t="shared" si="65"/>
        <v>-</v>
      </c>
      <c r="S259" s="216">
        <v>21</v>
      </c>
      <c r="T259" s="466"/>
      <c r="U259" s="531"/>
      <c r="V259" s="532"/>
      <c r="W259" s="532"/>
      <c r="X259" s="533"/>
      <c r="Y259" s="183"/>
      <c r="Z259" s="244">
        <f>COUNTIF(E258:T260,"○")</f>
        <v>0</v>
      </c>
      <c r="AA259" s="240">
        <f>COUNTIF(E258:T260,"×")</f>
        <v>3</v>
      </c>
      <c r="AB259" s="243">
        <f>(IF((E258&gt;G258),1,0))+(IF((E259&gt;G259),1,0))+(IF((E260&gt;G260),1,0))+(IF((I258&gt;K258),1,0))+(IF((I259&gt;K259),1,0))+(IF((I260&gt;K260),1,0))+(IF((M258&gt;O258),1,0))+(IF((M259&gt;O259),1,0))+(IF((M260&gt;O260),1,0))+(IF((Q258&gt;S258),1,0))+(IF((Q259&gt;S259),1,0))+(IF((Q260&gt;S260),1,0))</f>
        <v>0</v>
      </c>
      <c r="AC259" s="242">
        <f>(IF((E258&lt;G258),1,0))+(IF((E259&lt;G259),1,0))+(IF((E260&lt;G260),1,0))+(IF((I258&lt;K258),1,0))+(IF((I259&lt;K259),1,0))+(IF((I260&lt;K260),1,0))+(IF((M258&lt;O258),1,0))+(IF((M259&lt;O259),1,0))+(IF((M260&lt;O260),1,0))+(IF((Q258&lt;S258),1,0))+(IF((Q259&lt;S259),1,0))+(IF((Q260&lt;S260),1,0))</f>
        <v>6</v>
      </c>
      <c r="AD259" s="241">
        <f>AB259-AC259</f>
        <v>-6</v>
      </c>
      <c r="AE259" s="240">
        <f>SUM(E258:E260,I258:I260,M258:M260,Q258:Q260)</f>
        <v>80</v>
      </c>
      <c r="AF259" s="240">
        <f>SUM(G258:G260,K258:K260,O258:O260,S258:S260)</f>
        <v>126</v>
      </c>
      <c r="AG259" s="239">
        <f>AE259-AF259</f>
        <v>-46</v>
      </c>
      <c r="AH259" s="21"/>
      <c r="AI259" s="21"/>
      <c r="AJ259" s="21"/>
      <c r="AK259" s="21"/>
      <c r="AL259" s="21"/>
      <c r="AM259" s="105" t="s">
        <v>55</v>
      </c>
      <c r="AN259" s="125" t="s">
        <v>65</v>
      </c>
      <c r="AO259" s="211">
        <f>IF(AU256="","",AU256)</f>
        <v>21</v>
      </c>
      <c r="AP259" s="209" t="str">
        <f t="shared" si="69"/>
        <v>-</v>
      </c>
      <c r="AQ259" s="208">
        <f>IF(AS256="","",AS256)</f>
        <v>11</v>
      </c>
      <c r="AR259" s="255" t="str">
        <f>IF(AT256="","",AT256)</f>
        <v>-</v>
      </c>
      <c r="AS259" s="459"/>
      <c r="AT259" s="460"/>
      <c r="AU259" s="460"/>
      <c r="AV259" s="461"/>
      <c r="AW259" s="190">
        <v>21</v>
      </c>
      <c r="AX259" s="209" t="str">
        <f t="shared" si="66"/>
        <v>-</v>
      </c>
      <c r="AY259" s="216">
        <v>17</v>
      </c>
      <c r="AZ259" s="503"/>
      <c r="BA259" s="190">
        <v>21</v>
      </c>
      <c r="BB259" s="209" t="str">
        <f t="shared" si="67"/>
        <v>-</v>
      </c>
      <c r="BC259" s="216">
        <v>15</v>
      </c>
      <c r="BD259" s="466"/>
      <c r="BE259" s="531"/>
      <c r="BF259" s="532"/>
      <c r="BG259" s="532"/>
      <c r="BH259" s="533"/>
      <c r="BI259" s="183"/>
      <c r="BJ259" s="244">
        <f>COUNTIF(AO258:BD260,"○")</f>
        <v>3</v>
      </c>
      <c r="BK259" s="240">
        <f>COUNTIF(AO258:BD260,"×")</f>
        <v>0</v>
      </c>
      <c r="BL259" s="243">
        <f>(IF((AO258&gt;AQ258),1,0))+(IF((AO259&gt;AQ259),1,0))+(IF((AO260&gt;AQ260),1,0))+(IF((AS258&gt;AU258),1,0))+(IF((AS259&gt;AU259),1,0))+(IF((AS260&gt;AU260),1,0))+(IF((AW258&gt;AY258),1,0))+(IF((AW259&gt;AY259),1,0))+(IF((AW260&gt;AY260),1,0))+(IF((BA258&gt;BC258),1,0))+(IF((BA259&gt;BC259),1,0))+(IF((BA260&gt;BC260),1,0))</f>
        <v>6</v>
      </c>
      <c r="BM259" s="242">
        <f>(IF((AO258&lt;AQ258),1,0))+(IF((AO259&lt;AQ259),1,0))+(IF((AO260&lt;AQ260),1,0))+(IF((AS258&lt;AU258),1,0))+(IF((AS259&lt;AU259),1,0))+(IF((AS260&lt;AU260),1,0))+(IF((AW258&lt;AY258),1,0))+(IF((AW259&lt;AY259),1,0))+(IF((AW260&lt;AY260),1,0))+(IF((BA258&lt;BC258),1,0))+(IF((BA259&lt;BC259),1,0))+(IF((BA260&lt;BC260),1,0))</f>
        <v>2</v>
      </c>
      <c r="BN259" s="241">
        <f>BL259-BM259</f>
        <v>4</v>
      </c>
      <c r="BO259" s="240">
        <f>SUM(AO258:AO260,AS258:AS260,AW258:AW260,BA258:BA260)</f>
        <v>164</v>
      </c>
      <c r="BP259" s="240">
        <f>SUM(AQ258:AQ260,AU258:AU260,AY258:AY260,BC258:BC260)</f>
        <v>121</v>
      </c>
      <c r="BQ259" s="239">
        <f>BO259-BP259</f>
        <v>43</v>
      </c>
      <c r="BR259" s="11"/>
      <c r="BS259" s="21"/>
      <c r="BT259" s="21"/>
      <c r="BU259" s="21"/>
    </row>
    <row r="260" spans="3:73" ht="12" customHeight="1">
      <c r="C260" s="108"/>
      <c r="D260" s="107" t="s">
        <v>18</v>
      </c>
      <c r="E260" s="226">
        <f>IF(K257="","",K257)</f>
      </c>
      <c r="F260" s="209">
        <f t="shared" si="68"/>
      </c>
      <c r="G260" s="225">
        <f>IF(I257="","",I257)</f>
      </c>
      <c r="H260" s="256">
        <f>IF(J257="","",J257)</f>
      </c>
      <c r="I260" s="520"/>
      <c r="J260" s="518"/>
      <c r="K260" s="518"/>
      <c r="L260" s="519"/>
      <c r="M260" s="192"/>
      <c r="N260" s="209">
        <f t="shared" si="64"/>
      </c>
      <c r="O260" s="223"/>
      <c r="P260" s="507"/>
      <c r="Q260" s="192"/>
      <c r="R260" s="224">
        <f t="shared" si="65"/>
      </c>
      <c r="S260" s="223"/>
      <c r="T260" s="506"/>
      <c r="U260" s="189">
        <f>Z259</f>
        <v>0</v>
      </c>
      <c r="V260" s="188" t="s">
        <v>87</v>
      </c>
      <c r="W260" s="188">
        <f>AA259</f>
        <v>3</v>
      </c>
      <c r="X260" s="187" t="s">
        <v>84</v>
      </c>
      <c r="Y260" s="183"/>
      <c r="Z260" s="238"/>
      <c r="AA260" s="237"/>
      <c r="AB260" s="238"/>
      <c r="AC260" s="237"/>
      <c r="AD260" s="236"/>
      <c r="AE260" s="237"/>
      <c r="AF260" s="237"/>
      <c r="AG260" s="236"/>
      <c r="AH260" s="21"/>
      <c r="AI260" s="21"/>
      <c r="AJ260" s="21"/>
      <c r="AK260" s="21"/>
      <c r="AL260" s="21"/>
      <c r="AM260" s="108"/>
      <c r="AN260" s="107" t="s">
        <v>21</v>
      </c>
      <c r="AO260" s="226">
        <f>IF(AU257="","",AU257)</f>
        <v>23</v>
      </c>
      <c r="AP260" s="209" t="str">
        <f t="shared" si="69"/>
        <v>-</v>
      </c>
      <c r="AQ260" s="225">
        <f>IF(AS257="","",AS257)</f>
        <v>21</v>
      </c>
      <c r="AR260" s="256" t="str">
        <f>IF(AT257="","",AT257)</f>
        <v>-</v>
      </c>
      <c r="AS260" s="520"/>
      <c r="AT260" s="518"/>
      <c r="AU260" s="518"/>
      <c r="AV260" s="519"/>
      <c r="AW260" s="192"/>
      <c r="AX260" s="209">
        <f t="shared" si="66"/>
      </c>
      <c r="AY260" s="223"/>
      <c r="AZ260" s="507"/>
      <c r="BA260" s="192">
        <v>21</v>
      </c>
      <c r="BB260" s="224" t="str">
        <f t="shared" si="67"/>
        <v>-</v>
      </c>
      <c r="BC260" s="223">
        <v>12</v>
      </c>
      <c r="BD260" s="506"/>
      <c r="BE260" s="189">
        <f>BJ259</f>
        <v>3</v>
      </c>
      <c r="BF260" s="188" t="s">
        <v>87</v>
      </c>
      <c r="BG260" s="188">
        <f>BK259</f>
        <v>0</v>
      </c>
      <c r="BH260" s="187" t="s">
        <v>84</v>
      </c>
      <c r="BI260" s="183"/>
      <c r="BJ260" s="238"/>
      <c r="BK260" s="237"/>
      <c r="BL260" s="238"/>
      <c r="BM260" s="237"/>
      <c r="BN260" s="236"/>
      <c r="BO260" s="237"/>
      <c r="BP260" s="237"/>
      <c r="BQ260" s="236"/>
      <c r="BR260" s="11"/>
      <c r="BS260" s="21"/>
      <c r="BT260" s="21"/>
      <c r="BU260" s="21"/>
    </row>
    <row r="261" spans="3:73" ht="12" customHeight="1">
      <c r="C261" s="109" t="s">
        <v>168</v>
      </c>
      <c r="D261" s="106" t="s">
        <v>152</v>
      </c>
      <c r="E261" s="211">
        <f>IF(O255="","",O255)</f>
        <v>16</v>
      </c>
      <c r="F261" s="213" t="str">
        <f t="shared" si="68"/>
        <v>-</v>
      </c>
      <c r="G261" s="208">
        <f>IF(M255="","",M255)</f>
        <v>21</v>
      </c>
      <c r="H261" s="254" t="str">
        <f>IF(P255="","",IF(P255="○","×",IF(P255="×","○")))</f>
        <v>○</v>
      </c>
      <c r="I261" s="210">
        <f>IF(O258="","",O258)</f>
        <v>21</v>
      </c>
      <c r="J261" s="209" t="str">
        <f aca="true" t="shared" si="70" ref="J261:J266">IF(I261="","","-")</f>
        <v>-</v>
      </c>
      <c r="K261" s="208">
        <f>IF(M258="","",M258)</f>
        <v>14</v>
      </c>
      <c r="L261" s="481" t="str">
        <f>IF(P258="","",IF(P258="○","×",IF(P258="×","○")))</f>
        <v>○</v>
      </c>
      <c r="M261" s="456"/>
      <c r="N261" s="457"/>
      <c r="O261" s="457"/>
      <c r="P261" s="458"/>
      <c r="Q261" s="190">
        <v>20</v>
      </c>
      <c r="R261" s="209" t="str">
        <f t="shared" si="65"/>
        <v>-</v>
      </c>
      <c r="S261" s="216">
        <v>22</v>
      </c>
      <c r="T261" s="537" t="str">
        <f>IF(Q261&lt;&gt;"",IF(Q261&gt;S261,IF(Q262&gt;S262,"○",IF(Q263&gt;S263,"○","×")),IF(Q262&gt;S262,IF(Q263&gt;S263,"○","×"),"×")),"")</f>
        <v>×</v>
      </c>
      <c r="U261" s="534" t="s">
        <v>51</v>
      </c>
      <c r="V261" s="535"/>
      <c r="W261" s="535"/>
      <c r="X261" s="536"/>
      <c r="Y261" s="183"/>
      <c r="Z261" s="244"/>
      <c r="AA261" s="240"/>
      <c r="AB261" s="244"/>
      <c r="AC261" s="240"/>
      <c r="AD261" s="239"/>
      <c r="AE261" s="240"/>
      <c r="AF261" s="240"/>
      <c r="AG261" s="239"/>
      <c r="AH261" s="21"/>
      <c r="AI261" s="21"/>
      <c r="AJ261" s="21"/>
      <c r="AK261" s="21"/>
      <c r="AL261" s="21"/>
      <c r="AM261" s="109" t="s">
        <v>242</v>
      </c>
      <c r="AN261" s="106" t="s">
        <v>239</v>
      </c>
      <c r="AO261" s="211">
        <f>IF(AY255="","",AY255)</f>
        <v>10</v>
      </c>
      <c r="AP261" s="213" t="str">
        <f t="shared" si="69"/>
        <v>-</v>
      </c>
      <c r="AQ261" s="208">
        <f>IF(AW255="","",AW255)</f>
        <v>21</v>
      </c>
      <c r="AR261" s="481" t="str">
        <f>IF(AZ255="","",IF(AZ255="○","×",IF(AZ255="×","○")))</f>
        <v>×</v>
      </c>
      <c r="AS261" s="210">
        <f>IF(AY258="","",AY258)</f>
        <v>3</v>
      </c>
      <c r="AT261" s="209" t="str">
        <f aca="true" t="shared" si="71" ref="AT261:AT266">IF(AS261="","","-")</f>
        <v>-</v>
      </c>
      <c r="AU261" s="208">
        <f>IF(AW258="","",AW258)</f>
        <v>21</v>
      </c>
      <c r="AV261" s="481" t="str">
        <f>IF(AZ258="","",IF(AZ258="○","×",IF(AZ258="×","○")))</f>
        <v>×</v>
      </c>
      <c r="AW261" s="456"/>
      <c r="AX261" s="457"/>
      <c r="AY261" s="457"/>
      <c r="AZ261" s="458"/>
      <c r="BA261" s="190">
        <v>5</v>
      </c>
      <c r="BB261" s="209" t="str">
        <f t="shared" si="67"/>
        <v>-</v>
      </c>
      <c r="BC261" s="216">
        <v>21</v>
      </c>
      <c r="BD261" s="537" t="str">
        <f>IF(BA261&lt;&gt;"",IF(BA261&gt;BC261,IF(BA262&gt;BC262,"○",IF(BA263&gt;BC263,"○","×")),IF(BA262&gt;BC262,IF(BA263&gt;BC263,"○","×"),"×")),"")</f>
        <v>×</v>
      </c>
      <c r="BE261" s="534" t="s">
        <v>53</v>
      </c>
      <c r="BF261" s="535"/>
      <c r="BG261" s="535"/>
      <c r="BH261" s="536"/>
      <c r="BI261" s="183"/>
      <c r="BJ261" s="244"/>
      <c r="BK261" s="240"/>
      <c r="BL261" s="244"/>
      <c r="BM261" s="240"/>
      <c r="BN261" s="239"/>
      <c r="BO261" s="240"/>
      <c r="BP261" s="240"/>
      <c r="BQ261" s="239"/>
      <c r="BR261" s="11"/>
      <c r="BS261" s="21"/>
      <c r="BT261" s="21"/>
      <c r="BU261" s="21"/>
    </row>
    <row r="262" spans="3:73" ht="12" customHeight="1">
      <c r="C262" s="105" t="s">
        <v>169</v>
      </c>
      <c r="D262" s="104" t="s">
        <v>158</v>
      </c>
      <c r="E262" s="211">
        <f>IF(O256="","",O256)</f>
        <v>21</v>
      </c>
      <c r="F262" s="209" t="str">
        <f t="shared" si="68"/>
        <v>-</v>
      </c>
      <c r="G262" s="208">
        <f>IF(M256="","",M256)</f>
        <v>19</v>
      </c>
      <c r="H262" s="255">
        <f>IF(J259="","",J259)</f>
      </c>
      <c r="I262" s="210">
        <f>IF(O259="","",O259)</f>
        <v>21</v>
      </c>
      <c r="J262" s="209" t="str">
        <f t="shared" si="70"/>
        <v>-</v>
      </c>
      <c r="K262" s="208">
        <f>IF(M259="","",M259)</f>
        <v>15</v>
      </c>
      <c r="L262" s="482"/>
      <c r="M262" s="459"/>
      <c r="N262" s="460"/>
      <c r="O262" s="460"/>
      <c r="P262" s="461"/>
      <c r="Q262" s="190">
        <v>18</v>
      </c>
      <c r="R262" s="209" t="str">
        <f t="shared" si="65"/>
        <v>-</v>
      </c>
      <c r="S262" s="216">
        <v>21</v>
      </c>
      <c r="T262" s="466"/>
      <c r="U262" s="531"/>
      <c r="V262" s="532"/>
      <c r="W262" s="532"/>
      <c r="X262" s="533"/>
      <c r="Y262" s="183"/>
      <c r="Z262" s="244">
        <f>COUNTIF(E261:T263,"○")</f>
        <v>2</v>
      </c>
      <c r="AA262" s="240">
        <f>COUNTIF(E261:T263,"×")</f>
        <v>1</v>
      </c>
      <c r="AB262" s="243">
        <f>(IF((E261&gt;G261),1,0))+(IF((E262&gt;G262),1,0))+(IF((E263&gt;G263),1,0))+(IF((I261&gt;K261),1,0))+(IF((I262&gt;K262),1,0))+(IF((I263&gt;K263),1,0))+(IF((M261&gt;O261),1,0))+(IF((M262&gt;O262),1,0))+(IF((M263&gt;O263),1,0))+(IF((Q261&gt;S261),1,0))+(IF((Q262&gt;S262),1,0))+(IF((Q263&gt;S263),1,0))</f>
        <v>4</v>
      </c>
      <c r="AC262" s="242">
        <f>(IF((E261&lt;G261),1,0))+(IF((E262&lt;G262),1,0))+(IF((E263&lt;G263),1,0))+(IF((I261&lt;K261),1,0))+(IF((I262&lt;K262),1,0))+(IF((I263&lt;K263),1,0))+(IF((M261&lt;O261),1,0))+(IF((M262&lt;O262),1,0))+(IF((M263&lt;O263),1,0))+(IF((Q261&lt;S261),1,0))+(IF((Q262&lt;S262),1,0))+(IF((Q263&lt;S263),1,0))</f>
        <v>3</v>
      </c>
      <c r="AD262" s="241">
        <f>AB262-AC262</f>
        <v>1</v>
      </c>
      <c r="AE262" s="240">
        <f>SUM(E261:E263,I261:I263,M261:M263,Q261:Q263)</f>
        <v>138</v>
      </c>
      <c r="AF262" s="240">
        <f>SUM(G261:G263,K261:K263,O261:O263,S261:S263)</f>
        <v>119</v>
      </c>
      <c r="AG262" s="239">
        <f>AE262-AF262</f>
        <v>19</v>
      </c>
      <c r="AH262" s="21"/>
      <c r="AI262" s="21"/>
      <c r="AJ262" s="21"/>
      <c r="AK262" s="21"/>
      <c r="AL262" s="21"/>
      <c r="AM262" s="105" t="s">
        <v>244</v>
      </c>
      <c r="AN262" s="104" t="s">
        <v>115</v>
      </c>
      <c r="AO262" s="211">
        <f>IF(AY256="","",AY256)</f>
        <v>3</v>
      </c>
      <c r="AP262" s="209" t="str">
        <f t="shared" si="69"/>
        <v>-</v>
      </c>
      <c r="AQ262" s="208">
        <f>IF(AW256="","",AW256)</f>
        <v>21</v>
      </c>
      <c r="AR262" s="482"/>
      <c r="AS262" s="210">
        <f>IF(AY259="","",AY259)</f>
        <v>17</v>
      </c>
      <c r="AT262" s="209" t="str">
        <f t="shared" si="71"/>
        <v>-</v>
      </c>
      <c r="AU262" s="208">
        <f>IF(AW259="","",AW259)</f>
        <v>21</v>
      </c>
      <c r="AV262" s="482"/>
      <c r="AW262" s="459"/>
      <c r="AX262" s="460"/>
      <c r="AY262" s="460"/>
      <c r="AZ262" s="461"/>
      <c r="BA262" s="190">
        <v>11</v>
      </c>
      <c r="BB262" s="209" t="str">
        <f t="shared" si="67"/>
        <v>-</v>
      </c>
      <c r="BC262" s="216">
        <v>21</v>
      </c>
      <c r="BD262" s="466"/>
      <c r="BE262" s="531"/>
      <c r="BF262" s="532"/>
      <c r="BG262" s="532"/>
      <c r="BH262" s="533"/>
      <c r="BI262" s="183"/>
      <c r="BJ262" s="244">
        <f>COUNTIF(AO261:BD263,"○")</f>
        <v>0</v>
      </c>
      <c r="BK262" s="240">
        <f>COUNTIF(AO261:BD263,"×")</f>
        <v>3</v>
      </c>
      <c r="BL262" s="243">
        <f>(IF((AO261&gt;AQ261),1,0))+(IF((AO262&gt;AQ262),1,0))+(IF((AO263&gt;AQ263),1,0))+(IF((AS261&gt;AU261),1,0))+(IF((AS262&gt;AU262),1,0))+(IF((AS263&gt;AU263),1,0))+(IF((AW261&gt;AY261),1,0))+(IF((AW262&gt;AY262),1,0))+(IF((AW263&gt;AY263),1,0))+(IF((BA261&gt;BC261),1,0))+(IF((BA262&gt;BC262),1,0))+(IF((BA263&gt;BC263),1,0))</f>
        <v>0</v>
      </c>
      <c r="BM262" s="242">
        <f>(IF((AO261&lt;AQ261),1,0))+(IF((AO262&lt;AQ262),1,0))+(IF((AO263&lt;AQ263),1,0))+(IF((AS261&lt;AU261),1,0))+(IF((AS262&lt;AU262),1,0))+(IF((AS263&lt;AU263),1,0))+(IF((AW261&lt;AY261),1,0))+(IF((AW262&lt;AY262),1,0))+(IF((AW263&lt;AY263),1,0))+(IF((BA261&lt;BC261),1,0))+(IF((BA262&lt;BC262),1,0))+(IF((BA263&lt;BC263),1,0))</f>
        <v>6</v>
      </c>
      <c r="BN262" s="241">
        <f>BL262-BM262</f>
        <v>-6</v>
      </c>
      <c r="BO262" s="240">
        <f>SUM(AO261:AO263,AS261:AS263,AW261:AW263,BA261:BA263)</f>
        <v>49</v>
      </c>
      <c r="BP262" s="240">
        <f>SUM(AQ261:AQ263,AU261:AU263,AY261:AY263,BC261:BC263)</f>
        <v>126</v>
      </c>
      <c r="BQ262" s="239">
        <f>BO262-BP262</f>
        <v>-77</v>
      </c>
      <c r="BR262" s="11"/>
      <c r="BS262" s="21"/>
      <c r="BT262" s="21"/>
      <c r="BU262" s="21"/>
    </row>
    <row r="263" spans="3:73" ht="12" customHeight="1">
      <c r="C263" s="108"/>
      <c r="D263" s="107" t="s">
        <v>20</v>
      </c>
      <c r="E263" s="226">
        <f>IF(O257="","",O257)</f>
        <v>21</v>
      </c>
      <c r="F263" s="224" t="str">
        <f t="shared" si="68"/>
        <v>-</v>
      </c>
      <c r="G263" s="225">
        <f>IF(M257="","",M257)</f>
        <v>7</v>
      </c>
      <c r="H263" s="256">
        <f>IF(J260="","",J260)</f>
      </c>
      <c r="I263" s="248">
        <f>IF(O260="","",O260)</f>
      </c>
      <c r="J263" s="209">
        <f t="shared" si="70"/>
      </c>
      <c r="K263" s="225">
        <f>IF(M260="","",M260)</f>
      </c>
      <c r="L263" s="504"/>
      <c r="M263" s="520"/>
      <c r="N263" s="518"/>
      <c r="O263" s="518"/>
      <c r="P263" s="519"/>
      <c r="Q263" s="192"/>
      <c r="R263" s="209">
        <f t="shared" si="65"/>
      </c>
      <c r="S263" s="223"/>
      <c r="T263" s="506"/>
      <c r="U263" s="189">
        <f>Z262</f>
        <v>2</v>
      </c>
      <c r="V263" s="188" t="s">
        <v>87</v>
      </c>
      <c r="W263" s="188">
        <f>AA262</f>
        <v>1</v>
      </c>
      <c r="X263" s="187" t="s">
        <v>84</v>
      </c>
      <c r="Y263" s="183"/>
      <c r="Z263" s="244"/>
      <c r="AA263" s="240"/>
      <c r="AB263" s="244"/>
      <c r="AC263" s="240"/>
      <c r="AD263" s="239"/>
      <c r="AE263" s="240"/>
      <c r="AF263" s="240"/>
      <c r="AG263" s="239"/>
      <c r="AH263" s="21"/>
      <c r="AI263" s="21"/>
      <c r="AJ263" s="21"/>
      <c r="AK263" s="21"/>
      <c r="AL263" s="21"/>
      <c r="AM263" s="108"/>
      <c r="AN263" s="107" t="s">
        <v>18</v>
      </c>
      <c r="AO263" s="226">
        <f>IF(AY257="","",AY257)</f>
      </c>
      <c r="AP263" s="224">
        <f t="shared" si="69"/>
      </c>
      <c r="AQ263" s="225">
        <f>IF(AW257="","",AW257)</f>
      </c>
      <c r="AR263" s="504"/>
      <c r="AS263" s="248">
        <f>IF(AY260="","",AY260)</f>
      </c>
      <c r="AT263" s="209">
        <f t="shared" si="71"/>
      </c>
      <c r="AU263" s="225">
        <f>IF(AW260="","",AW260)</f>
      </c>
      <c r="AV263" s="504"/>
      <c r="AW263" s="520"/>
      <c r="AX263" s="518"/>
      <c r="AY263" s="518"/>
      <c r="AZ263" s="519"/>
      <c r="BA263" s="192"/>
      <c r="BB263" s="209">
        <f t="shared" si="67"/>
      </c>
      <c r="BC263" s="223"/>
      <c r="BD263" s="506"/>
      <c r="BE263" s="189">
        <f>BJ262</f>
        <v>0</v>
      </c>
      <c r="BF263" s="188" t="s">
        <v>87</v>
      </c>
      <c r="BG263" s="188">
        <f>BK262</f>
        <v>3</v>
      </c>
      <c r="BH263" s="187" t="s">
        <v>84</v>
      </c>
      <c r="BI263" s="183"/>
      <c r="BJ263" s="244"/>
      <c r="BK263" s="240"/>
      <c r="BL263" s="244"/>
      <c r="BM263" s="240"/>
      <c r="BN263" s="239"/>
      <c r="BO263" s="240"/>
      <c r="BP263" s="240"/>
      <c r="BQ263" s="239"/>
      <c r="BR263" s="11"/>
      <c r="BS263" s="21"/>
      <c r="BT263" s="21"/>
      <c r="BU263" s="21"/>
    </row>
    <row r="264" spans="3:73" ht="12" customHeight="1">
      <c r="C264" s="105" t="s">
        <v>277</v>
      </c>
      <c r="D264" s="106" t="s">
        <v>278</v>
      </c>
      <c r="E264" s="211">
        <f>IF(S255="","",S255)</f>
        <v>10</v>
      </c>
      <c r="F264" s="209" t="str">
        <f t="shared" si="68"/>
        <v>-</v>
      </c>
      <c r="G264" s="208">
        <f>IF(Q255="","",Q255)</f>
        <v>21</v>
      </c>
      <c r="H264" s="481" t="str">
        <f>IF(T255="","",IF(T255="○","×",IF(T255="×","○")))</f>
        <v>×</v>
      </c>
      <c r="I264" s="210">
        <f>IF(S258="","",S258)</f>
        <v>21</v>
      </c>
      <c r="J264" s="213" t="str">
        <f t="shared" si="70"/>
        <v>-</v>
      </c>
      <c r="K264" s="208">
        <f>IF(Q258="","",Q258)</f>
        <v>11</v>
      </c>
      <c r="L264" s="481" t="str">
        <f>IF(T258="","",IF(T258="○","×",IF(T258="×","○")))</f>
        <v>○</v>
      </c>
      <c r="M264" s="214">
        <f>IF(S261="","",S261)</f>
        <v>22</v>
      </c>
      <c r="N264" s="209" t="str">
        <f>IF(M264="","","-")</f>
        <v>-</v>
      </c>
      <c r="O264" s="212">
        <f>IF(Q261="","",Q261)</f>
        <v>20</v>
      </c>
      <c r="P264" s="481" t="str">
        <f>IF(T261="","",IF(T261="○","×",IF(T261="×","○")))</f>
        <v>○</v>
      </c>
      <c r="Q264" s="456"/>
      <c r="R264" s="457"/>
      <c r="S264" s="457"/>
      <c r="T264" s="484"/>
      <c r="U264" s="534" t="s">
        <v>52</v>
      </c>
      <c r="V264" s="535"/>
      <c r="W264" s="535"/>
      <c r="X264" s="536"/>
      <c r="Y264" s="183"/>
      <c r="Z264" s="234"/>
      <c r="AA264" s="233"/>
      <c r="AB264" s="234"/>
      <c r="AC264" s="233"/>
      <c r="AD264" s="247"/>
      <c r="AE264" s="233"/>
      <c r="AF264" s="233"/>
      <c r="AG264" s="247"/>
      <c r="AH264" s="21"/>
      <c r="AI264" s="21"/>
      <c r="AJ264" s="21"/>
      <c r="AK264" s="21"/>
      <c r="AL264" s="21"/>
      <c r="AM264" s="105" t="s">
        <v>159</v>
      </c>
      <c r="AN264" s="106" t="s">
        <v>152</v>
      </c>
      <c r="AO264" s="211">
        <f>IF(BC255="","",BC255)</f>
        <v>16</v>
      </c>
      <c r="AP264" s="209" t="str">
        <f t="shared" si="69"/>
        <v>-</v>
      </c>
      <c r="AQ264" s="208">
        <f>IF(BA255="","",BA255)</f>
        <v>21</v>
      </c>
      <c r="AR264" s="481" t="str">
        <f>IF(BD255="","",IF(BD255="○","×",IF(BD255="×","○")))</f>
        <v>○</v>
      </c>
      <c r="AS264" s="210">
        <f>IF(BC258="","",BC258)</f>
        <v>21</v>
      </c>
      <c r="AT264" s="213" t="str">
        <f t="shared" si="71"/>
        <v>-</v>
      </c>
      <c r="AU264" s="208">
        <f>IF(BA258="","",BA258)</f>
        <v>18</v>
      </c>
      <c r="AV264" s="481" t="str">
        <f>IF(BD258="","",IF(BD258="○","×",IF(BD258="×","○")))</f>
        <v>×</v>
      </c>
      <c r="AW264" s="214">
        <f>IF(BC261="","",BC261)</f>
        <v>21</v>
      </c>
      <c r="AX264" s="209" t="str">
        <f>IF(AW264="","","-")</f>
        <v>-</v>
      </c>
      <c r="AY264" s="212">
        <f>IF(BA261="","",BA261)</f>
        <v>5</v>
      </c>
      <c r="AZ264" s="481" t="str">
        <f>IF(BD261="","",IF(BD261="○","×",IF(BD261="×","○")))</f>
        <v>○</v>
      </c>
      <c r="BA264" s="456"/>
      <c r="BB264" s="457"/>
      <c r="BC264" s="457"/>
      <c r="BD264" s="484"/>
      <c r="BE264" s="534" t="s">
        <v>52</v>
      </c>
      <c r="BF264" s="535"/>
      <c r="BG264" s="535"/>
      <c r="BH264" s="536"/>
      <c r="BI264" s="183"/>
      <c r="BJ264" s="234"/>
      <c r="BK264" s="233"/>
      <c r="BL264" s="234"/>
      <c r="BM264" s="233"/>
      <c r="BN264" s="247"/>
      <c r="BO264" s="233"/>
      <c r="BP264" s="233"/>
      <c r="BQ264" s="247"/>
      <c r="BR264" s="11"/>
      <c r="BS264" s="21"/>
      <c r="BT264" s="21"/>
      <c r="BU264" s="21"/>
    </row>
    <row r="265" spans="3:73" ht="12" customHeight="1">
      <c r="C265" s="105" t="s">
        <v>274</v>
      </c>
      <c r="D265" s="104" t="s">
        <v>270</v>
      </c>
      <c r="E265" s="211">
        <f>IF(S256="","",S256)</f>
        <v>10</v>
      </c>
      <c r="F265" s="209" t="str">
        <f t="shared" si="68"/>
        <v>-</v>
      </c>
      <c r="G265" s="208">
        <f>IF(Q256="","",Q256)</f>
        <v>21</v>
      </c>
      <c r="H265" s="482" t="str">
        <f>IF(J262="","",J262)</f>
        <v>-</v>
      </c>
      <c r="I265" s="210">
        <f>IF(S259="","",S259)</f>
        <v>21</v>
      </c>
      <c r="J265" s="209" t="str">
        <f t="shared" si="70"/>
        <v>-</v>
      </c>
      <c r="K265" s="208">
        <f>IF(Q259="","",Q259)</f>
        <v>15</v>
      </c>
      <c r="L265" s="482">
        <f>IF(N262="","",N262)</f>
      </c>
      <c r="M265" s="210">
        <f>IF(S262="","",S262)</f>
        <v>21</v>
      </c>
      <c r="N265" s="209" t="str">
        <f>IF(M265="","","-")</f>
        <v>-</v>
      </c>
      <c r="O265" s="208">
        <f>IF(Q262="","",Q262)</f>
        <v>18</v>
      </c>
      <c r="P265" s="482" t="str">
        <f>IF(R262="","",R262)</f>
        <v>-</v>
      </c>
      <c r="Q265" s="459"/>
      <c r="R265" s="460"/>
      <c r="S265" s="460"/>
      <c r="T265" s="485"/>
      <c r="U265" s="531"/>
      <c r="V265" s="532"/>
      <c r="W265" s="532"/>
      <c r="X265" s="533"/>
      <c r="Y265" s="183"/>
      <c r="Z265" s="244">
        <f>COUNTIF(E264:T266,"○")</f>
        <v>2</v>
      </c>
      <c r="AA265" s="240">
        <f>COUNTIF(E264:T266,"×")</f>
        <v>1</v>
      </c>
      <c r="AB265" s="243">
        <f>(IF((E264&gt;G264),1,0))+(IF((E265&gt;G265),1,0))+(IF((E266&gt;G266),1,0))+(IF((I264&gt;K264),1,0))+(IF((I265&gt;K265),1,0))+(IF((I266&gt;K266),1,0))+(IF((M264&gt;O264),1,0))+(IF((M265&gt;O265),1,0))+(IF((M266&gt;O266),1,0))+(IF((Q264&gt;S264),1,0))+(IF((Q265&gt;S265),1,0))+(IF((Q266&gt;S266),1,0))</f>
        <v>4</v>
      </c>
      <c r="AC265" s="242">
        <f>(IF((E264&lt;G264),1,0))+(IF((E265&lt;G265),1,0))+(IF((E266&lt;G266),1,0))+(IF((I264&lt;K264),1,0))+(IF((I265&lt;K265),1,0))+(IF((I266&lt;K266),1,0))+(IF((M264&lt;O264),1,0))+(IF((M265&lt;O265),1,0))+(IF((M266&lt;O266),1,0))+(IF((Q264&lt;S264),1,0))+(IF((Q265&lt;S265),1,0))+(IF((Q266&lt;S266),1,0))</f>
        <v>2</v>
      </c>
      <c r="AD265" s="241">
        <f>AB265-AC265</f>
        <v>2</v>
      </c>
      <c r="AE265" s="240">
        <f>SUM(E264:E266,I264:I266,M264:M266,Q264:Q266)</f>
        <v>105</v>
      </c>
      <c r="AF265" s="240">
        <f>SUM(G264:G266,K264:K266,O264:O266,S264:S266)</f>
        <v>106</v>
      </c>
      <c r="AG265" s="239">
        <f>AE265-AF265</f>
        <v>-1</v>
      </c>
      <c r="AH265" s="21"/>
      <c r="AI265" s="21"/>
      <c r="AJ265" s="21"/>
      <c r="AK265" s="21"/>
      <c r="AL265" s="21"/>
      <c r="AM265" s="105" t="s">
        <v>161</v>
      </c>
      <c r="AN265" s="104" t="s">
        <v>158</v>
      </c>
      <c r="AO265" s="211">
        <f>IF(BC256="","",BC256)</f>
        <v>21</v>
      </c>
      <c r="AP265" s="209" t="str">
        <f t="shared" si="69"/>
        <v>-</v>
      </c>
      <c r="AQ265" s="208">
        <f>IF(BA256="","",BA256)</f>
        <v>18</v>
      </c>
      <c r="AR265" s="482" t="str">
        <f>IF(AT262="","",AT262)</f>
        <v>-</v>
      </c>
      <c r="AS265" s="210">
        <f>IF(BC259="","",BC259)</f>
        <v>15</v>
      </c>
      <c r="AT265" s="209" t="str">
        <f t="shared" si="71"/>
        <v>-</v>
      </c>
      <c r="AU265" s="208">
        <f>IF(BA259="","",BA259)</f>
        <v>21</v>
      </c>
      <c r="AV265" s="482">
        <f>IF(AX262="","",AX262)</f>
      </c>
      <c r="AW265" s="210">
        <f>IF(BC262="","",BC262)</f>
        <v>21</v>
      </c>
      <c r="AX265" s="209" t="str">
        <f>IF(AW265="","","-")</f>
        <v>-</v>
      </c>
      <c r="AY265" s="208">
        <f>IF(BA262="","",BA262)</f>
        <v>11</v>
      </c>
      <c r="AZ265" s="482" t="str">
        <f>IF(BB262="","",BB262)</f>
        <v>-</v>
      </c>
      <c r="BA265" s="459"/>
      <c r="BB265" s="460"/>
      <c r="BC265" s="460"/>
      <c r="BD265" s="485"/>
      <c r="BE265" s="531"/>
      <c r="BF265" s="532"/>
      <c r="BG265" s="532"/>
      <c r="BH265" s="533"/>
      <c r="BI265" s="183"/>
      <c r="BJ265" s="244">
        <f>COUNTIF(AO264:BD266,"○")</f>
        <v>2</v>
      </c>
      <c r="BK265" s="240">
        <f>COUNTIF(AO264:BD266,"×")</f>
        <v>1</v>
      </c>
      <c r="BL265" s="243">
        <f>(IF((AO264&gt;AQ264),1,0))+(IF((AO265&gt;AQ265),1,0))+(IF((AO266&gt;AQ266),1,0))+(IF((AS264&gt;AU264),1,0))+(IF((AS265&gt;AU265),1,0))+(IF((AS266&gt;AU266),1,0))+(IF((AW264&gt;AY264),1,0))+(IF((AW265&gt;AY265),1,0))+(IF((AW266&gt;AY266),1,0))+(IF((BA264&gt;BC264),1,0))+(IF((BA265&gt;BC265),1,0))+(IF((BA266&gt;BC266),1,0))</f>
        <v>5</v>
      </c>
      <c r="BM265" s="242">
        <f>(IF((AO264&lt;AQ264),1,0))+(IF((AO265&lt;AQ265),1,0))+(IF((AO266&lt;AQ266),1,0))+(IF((AS264&lt;AU264),1,0))+(IF((AS265&lt;AU265),1,0))+(IF((AS266&lt;AU266),1,0))+(IF((AW264&lt;AY264),1,0))+(IF((AW265&lt;AY265),1,0))+(IF((AW266&lt;AY266),1,0))+(IF((BA264&lt;BC264),1,0))+(IF((BA265&lt;BC265),1,0))+(IF((BA266&lt;BC266),1,0))</f>
        <v>3</v>
      </c>
      <c r="BN265" s="241">
        <f>BL265-BM265</f>
        <v>2</v>
      </c>
      <c r="BO265" s="240">
        <f>SUM(AO264:AO266,AS264:AS266,AW264:AW266,BA264:BA266)</f>
        <v>148</v>
      </c>
      <c r="BP265" s="240">
        <f>SUM(AQ264:AQ266,AU264:AU266,AY264:AY266,BC264:BC266)</f>
        <v>134</v>
      </c>
      <c r="BQ265" s="239">
        <f>BO265-BP265</f>
        <v>14</v>
      </c>
      <c r="BR265" s="11"/>
      <c r="BS265" s="21"/>
      <c r="BT265" s="21"/>
      <c r="BU265" s="21"/>
    </row>
    <row r="266" spans="3:73" ht="12" customHeight="1" thickBot="1">
      <c r="C266" s="103"/>
      <c r="D266" s="102" t="s">
        <v>20</v>
      </c>
      <c r="E266" s="201">
        <f>IF(S257="","",S257)</f>
      </c>
      <c r="F266" s="199">
        <f t="shared" si="68"/>
      </c>
      <c r="G266" s="198">
        <f>IF(Q257="","",Q257)</f>
      </c>
      <c r="H266" s="483">
        <f>IF(J263="","",J263)</f>
      </c>
      <c r="I266" s="200">
        <f>IF(S260="","",S260)</f>
      </c>
      <c r="J266" s="199">
        <f t="shared" si="70"/>
      </c>
      <c r="K266" s="198">
        <f>IF(Q260="","",Q260)</f>
      </c>
      <c r="L266" s="483">
        <f>IF(N263="","",N263)</f>
      </c>
      <c r="M266" s="200">
        <f>IF(S263="","",S263)</f>
      </c>
      <c r="N266" s="199">
        <f>IF(M266="","","-")</f>
      </c>
      <c r="O266" s="198">
        <f>IF(Q263="","",Q263)</f>
      </c>
      <c r="P266" s="483">
        <f>IF(R263="","",R263)</f>
      </c>
      <c r="Q266" s="462"/>
      <c r="R266" s="463"/>
      <c r="S266" s="463"/>
      <c r="T266" s="486"/>
      <c r="U266" s="186">
        <f>Z265</f>
        <v>2</v>
      </c>
      <c r="V266" s="185" t="s">
        <v>87</v>
      </c>
      <c r="W266" s="185">
        <f>AA265</f>
        <v>1</v>
      </c>
      <c r="X266" s="184" t="s">
        <v>84</v>
      </c>
      <c r="Y266" s="183"/>
      <c r="Z266" s="238"/>
      <c r="AA266" s="237"/>
      <c r="AB266" s="238"/>
      <c r="AC266" s="237"/>
      <c r="AD266" s="236"/>
      <c r="AE266" s="237"/>
      <c r="AF266" s="237"/>
      <c r="AG266" s="236"/>
      <c r="AH266" s="21"/>
      <c r="AI266" s="21"/>
      <c r="AJ266" s="21"/>
      <c r="AK266" s="21"/>
      <c r="AL266" s="21"/>
      <c r="AM266" s="103"/>
      <c r="AN266" s="102" t="s">
        <v>20</v>
      </c>
      <c r="AO266" s="201">
        <f>IF(BC257="","",BC257)</f>
        <v>21</v>
      </c>
      <c r="AP266" s="199" t="str">
        <f t="shared" si="69"/>
        <v>-</v>
      </c>
      <c r="AQ266" s="198">
        <f>IF(BA257="","",BA257)</f>
        <v>19</v>
      </c>
      <c r="AR266" s="483">
        <f>IF(AT263="","",AT263)</f>
      </c>
      <c r="AS266" s="200">
        <f>IF(BC260="","",BC260)</f>
        <v>12</v>
      </c>
      <c r="AT266" s="199" t="str">
        <f t="shared" si="71"/>
        <v>-</v>
      </c>
      <c r="AU266" s="198">
        <f>IF(BA260="","",BA260)</f>
        <v>21</v>
      </c>
      <c r="AV266" s="483">
        <f>IF(AX263="","",AX263)</f>
      </c>
      <c r="AW266" s="200">
        <f>IF(BC263="","",BC263)</f>
      </c>
      <c r="AX266" s="199">
        <f>IF(AW266="","","-")</f>
      </c>
      <c r="AY266" s="198">
        <f>IF(BA263="","",BA263)</f>
      </c>
      <c r="AZ266" s="483">
        <f>IF(BB263="","",BB263)</f>
      </c>
      <c r="BA266" s="462"/>
      <c r="BB266" s="463"/>
      <c r="BC266" s="463"/>
      <c r="BD266" s="486"/>
      <c r="BE266" s="186">
        <f>BJ265</f>
        <v>2</v>
      </c>
      <c r="BF266" s="185" t="s">
        <v>87</v>
      </c>
      <c r="BG266" s="185">
        <f>BK265</f>
        <v>1</v>
      </c>
      <c r="BH266" s="184" t="s">
        <v>84</v>
      </c>
      <c r="BI266" s="183"/>
      <c r="BJ266" s="238"/>
      <c r="BK266" s="237"/>
      <c r="BL266" s="238"/>
      <c r="BM266" s="237"/>
      <c r="BN266" s="236"/>
      <c r="BO266" s="237"/>
      <c r="BP266" s="237"/>
      <c r="BQ266" s="236"/>
      <c r="BR266" s="11"/>
      <c r="BS266" s="21"/>
      <c r="BT266" s="21"/>
      <c r="BU266" s="21"/>
    </row>
    <row r="267" spans="3:73" ht="12" customHeight="1" thickBot="1">
      <c r="C267" s="125"/>
      <c r="D267" s="110"/>
      <c r="E267" s="1"/>
      <c r="F267" s="36"/>
      <c r="G267" s="1"/>
      <c r="H267" s="1"/>
      <c r="I267" s="1"/>
      <c r="J267" s="36"/>
      <c r="K267" s="1"/>
      <c r="L267" s="1"/>
      <c r="M267" s="1"/>
      <c r="N267" s="36"/>
      <c r="O267" s="1"/>
      <c r="P267" s="1"/>
      <c r="Q267" s="1"/>
      <c r="R267" s="1"/>
      <c r="S267" s="1"/>
      <c r="T267" s="1"/>
      <c r="U267" s="18"/>
      <c r="V267" s="18"/>
      <c r="W267" s="18"/>
      <c r="X267" s="18"/>
      <c r="Y267" s="9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BR267" s="11"/>
      <c r="BS267" s="21"/>
      <c r="BT267" s="21"/>
      <c r="BU267" s="21"/>
    </row>
    <row r="268" spans="3:73" ht="12" customHeight="1">
      <c r="C268" s="377" t="s">
        <v>68</v>
      </c>
      <c r="D268" s="378"/>
      <c r="E268" s="441" t="str">
        <f>C270</f>
        <v>岡部　愛</v>
      </c>
      <c r="F268" s="442"/>
      <c r="G268" s="442"/>
      <c r="H268" s="443"/>
      <c r="I268" s="444" t="str">
        <f>C273</f>
        <v>乗松　しのぶ</v>
      </c>
      <c r="J268" s="442"/>
      <c r="K268" s="442"/>
      <c r="L268" s="443"/>
      <c r="M268" s="444" t="str">
        <f>C276</f>
        <v>髙橋　紀江</v>
      </c>
      <c r="N268" s="442"/>
      <c r="O268" s="442"/>
      <c r="P268" s="443"/>
      <c r="Q268" s="444" t="str">
        <f>C279</f>
        <v>薦田　あかね</v>
      </c>
      <c r="R268" s="442"/>
      <c r="S268" s="442"/>
      <c r="T268" s="538"/>
      <c r="U268" s="416" t="s">
        <v>78</v>
      </c>
      <c r="V268" s="417"/>
      <c r="W268" s="417"/>
      <c r="X268" s="418"/>
      <c r="Y268" s="183"/>
      <c r="Z268" s="431" t="s">
        <v>80</v>
      </c>
      <c r="AA268" s="433"/>
      <c r="AB268" s="431" t="s">
        <v>81</v>
      </c>
      <c r="AC268" s="432"/>
      <c r="AD268" s="433"/>
      <c r="AE268" s="405" t="s">
        <v>82</v>
      </c>
      <c r="AF268" s="406"/>
      <c r="AG268" s="407"/>
      <c r="AH268" s="21"/>
      <c r="AI268" s="21"/>
      <c r="AJ268" s="21"/>
      <c r="AK268" s="21"/>
      <c r="AL268" s="21"/>
      <c r="BR268" s="11"/>
      <c r="BS268" s="21"/>
      <c r="BT268" s="21"/>
      <c r="BU268" s="21"/>
    </row>
    <row r="269" spans="3:73" ht="12" customHeight="1" thickBot="1">
      <c r="C269" s="379"/>
      <c r="D269" s="380"/>
      <c r="E269" s="409" t="str">
        <f>C271</f>
        <v>清水　涼子</v>
      </c>
      <c r="F269" s="410"/>
      <c r="G269" s="410"/>
      <c r="H269" s="411"/>
      <c r="I269" s="412" t="str">
        <f>C274</f>
        <v>川原　ひろみ</v>
      </c>
      <c r="J269" s="410"/>
      <c r="K269" s="410"/>
      <c r="L269" s="411"/>
      <c r="M269" s="412" t="str">
        <f>C277</f>
        <v>荻田　未佳</v>
      </c>
      <c r="N269" s="410"/>
      <c r="O269" s="410"/>
      <c r="P269" s="411"/>
      <c r="Q269" s="412" t="str">
        <f>C280</f>
        <v>石川　　紫</v>
      </c>
      <c r="R269" s="410"/>
      <c r="S269" s="410"/>
      <c r="T269" s="552"/>
      <c r="U269" s="413" t="s">
        <v>79</v>
      </c>
      <c r="V269" s="414"/>
      <c r="W269" s="414"/>
      <c r="X269" s="415"/>
      <c r="Y269" s="183"/>
      <c r="Z269" s="232" t="s">
        <v>83</v>
      </c>
      <c r="AA269" s="231" t="s">
        <v>84</v>
      </c>
      <c r="AB269" s="232" t="s">
        <v>40</v>
      </c>
      <c r="AC269" s="231" t="s">
        <v>85</v>
      </c>
      <c r="AD269" s="230" t="s">
        <v>86</v>
      </c>
      <c r="AE269" s="231" t="s">
        <v>40</v>
      </c>
      <c r="AF269" s="231" t="s">
        <v>85</v>
      </c>
      <c r="AG269" s="230" t="s">
        <v>86</v>
      </c>
      <c r="AH269" s="21"/>
      <c r="AI269" s="21"/>
      <c r="AJ269" s="21"/>
      <c r="AK269" s="21"/>
      <c r="AL269" s="21"/>
      <c r="BR269" s="11"/>
      <c r="BS269" s="21"/>
      <c r="BT269" s="21"/>
      <c r="BU269" s="21"/>
    </row>
    <row r="270" spans="3:73" ht="12" customHeight="1">
      <c r="C270" s="113" t="s">
        <v>250</v>
      </c>
      <c r="D270" s="112" t="s">
        <v>129</v>
      </c>
      <c r="E270" s="513"/>
      <c r="F270" s="514"/>
      <c r="G270" s="514"/>
      <c r="H270" s="515"/>
      <c r="I270" s="190">
        <v>21</v>
      </c>
      <c r="J270" s="209" t="str">
        <f>IF(I270="","","-")</f>
        <v>-</v>
      </c>
      <c r="K270" s="216">
        <v>12</v>
      </c>
      <c r="L270" s="502" t="str">
        <f>IF(I270&lt;&gt;"",IF(I270&gt;K270,IF(I271&gt;K271,"○",IF(I272&gt;K272,"○","×")),IF(I271&gt;K271,IF(I272&gt;K272,"○","×"),"×")),"")</f>
        <v>○</v>
      </c>
      <c r="M270" s="190">
        <v>21</v>
      </c>
      <c r="N270" s="229" t="str">
        <f aca="true" t="shared" si="72" ref="N270:N275">IF(M270="","","-")</f>
        <v>-</v>
      </c>
      <c r="O270" s="228">
        <v>18</v>
      </c>
      <c r="P270" s="502" t="str">
        <f>IF(M270&lt;&gt;"",IF(M270&gt;O270,IF(M271&gt;O271,"○",IF(M272&gt;O272,"○","×")),IF(M271&gt;O271,IF(M272&gt;O272,"○","×"),"×")),"")</f>
        <v>○</v>
      </c>
      <c r="Q270" s="249">
        <v>12</v>
      </c>
      <c r="R270" s="229" t="str">
        <f aca="true" t="shared" si="73" ref="R270:R278">IF(Q270="","","-")</f>
        <v>-</v>
      </c>
      <c r="S270" s="216">
        <v>21</v>
      </c>
      <c r="T270" s="465" t="str">
        <f>IF(Q270&lt;&gt;"",IF(Q270&gt;S270,IF(Q271&gt;S271,"○",IF(Q272&gt;S272,"○","×")),IF(Q271&gt;S271,IF(Q272&gt;S272,"○","×"),"×")),"")</f>
        <v>○</v>
      </c>
      <c r="U270" s="528" t="s">
        <v>50</v>
      </c>
      <c r="V270" s="529"/>
      <c r="W270" s="529"/>
      <c r="X270" s="530"/>
      <c r="Y270" s="183"/>
      <c r="Z270" s="244"/>
      <c r="AA270" s="240"/>
      <c r="AB270" s="234"/>
      <c r="AC270" s="233"/>
      <c r="AD270" s="247"/>
      <c r="AE270" s="240"/>
      <c r="AF270" s="240"/>
      <c r="AG270" s="239"/>
      <c r="AH270" s="21"/>
      <c r="AI270" s="21"/>
      <c r="AJ270" s="21"/>
      <c r="AK270" s="21"/>
      <c r="AL270" s="21"/>
      <c r="BR270" s="11"/>
      <c r="BS270" s="21"/>
      <c r="BT270" s="21"/>
      <c r="BU270" s="21"/>
    </row>
    <row r="271" spans="3:73" ht="12" customHeight="1">
      <c r="C271" s="105" t="s">
        <v>251</v>
      </c>
      <c r="D271" s="111" t="s">
        <v>127</v>
      </c>
      <c r="E271" s="516"/>
      <c r="F271" s="460"/>
      <c r="G271" s="460"/>
      <c r="H271" s="461"/>
      <c r="I271" s="190">
        <v>21</v>
      </c>
      <c r="J271" s="209" t="str">
        <f>IF(I271="","","-")</f>
        <v>-</v>
      </c>
      <c r="K271" s="227">
        <v>11</v>
      </c>
      <c r="L271" s="503"/>
      <c r="M271" s="190">
        <v>22</v>
      </c>
      <c r="N271" s="209" t="str">
        <f t="shared" si="72"/>
        <v>-</v>
      </c>
      <c r="O271" s="216">
        <v>20</v>
      </c>
      <c r="P271" s="503"/>
      <c r="Q271" s="190">
        <v>21</v>
      </c>
      <c r="R271" s="209" t="str">
        <f t="shared" si="73"/>
        <v>-</v>
      </c>
      <c r="S271" s="216">
        <v>6</v>
      </c>
      <c r="T271" s="466"/>
      <c r="U271" s="531"/>
      <c r="V271" s="532"/>
      <c r="W271" s="532"/>
      <c r="X271" s="533"/>
      <c r="Y271" s="183"/>
      <c r="Z271" s="244">
        <f>COUNTIF(E270:T272,"○")</f>
        <v>3</v>
      </c>
      <c r="AA271" s="240">
        <f>COUNTIF(E270:T272,"×")</f>
        <v>0</v>
      </c>
      <c r="AB271" s="243">
        <f>(IF((E270&gt;G270),1,0))+(IF((E271&gt;G271),1,0))+(IF((E272&gt;G272),1,0))+(IF((I270&gt;K270),1,0))+(IF((I271&gt;K271),1,0))+(IF((I272&gt;K272),1,0))+(IF((M270&gt;O270),1,0))+(IF((M271&gt;O271),1,0))+(IF((M272&gt;O272),1,0))+(IF((Q270&gt;S270),1,0))+(IF((Q271&gt;S271),1,0))+(IF((Q272&gt;S272),1,0))</f>
        <v>6</v>
      </c>
      <c r="AC271" s="242">
        <f>(IF((E270&lt;G270),1,0))+(IF((E271&lt;G271),1,0))+(IF((E272&lt;G272),1,0))+(IF((I270&lt;K270),1,0))+(IF((I271&lt;K271),1,0))+(IF((I272&lt;K272),1,0))+(IF((M270&lt;O270),1,0))+(IF((M271&lt;O271),1,0))+(IF((M272&lt;O272),1,0))+(IF((Q270&lt;S270),1,0))+(IF((Q271&lt;S271),1,0))+(IF((Q272&lt;S272),1,0))</f>
        <v>1</v>
      </c>
      <c r="AD271" s="241">
        <f>AB271-AC271</f>
        <v>5</v>
      </c>
      <c r="AE271" s="240">
        <f>SUM(E270:E272,I270:I272,M270:M272,Q270:Q272)</f>
        <v>139</v>
      </c>
      <c r="AF271" s="240">
        <f>SUM(G270:G272,K270:K272,O270:O272,S270:S272)</f>
        <v>106</v>
      </c>
      <c r="AG271" s="239">
        <f>AE271-AF271</f>
        <v>33</v>
      </c>
      <c r="AH271" s="21"/>
      <c r="AI271" s="21"/>
      <c r="AJ271" s="21"/>
      <c r="AK271" s="21"/>
      <c r="AL271" s="21"/>
      <c r="BR271" s="11"/>
      <c r="BS271" s="21"/>
      <c r="BT271" s="21"/>
      <c r="BU271" s="21"/>
    </row>
    <row r="272" spans="3:73" ht="12" customHeight="1">
      <c r="C272" s="105"/>
      <c r="D272" s="110" t="s">
        <v>18</v>
      </c>
      <c r="E272" s="517"/>
      <c r="F272" s="518"/>
      <c r="G272" s="518"/>
      <c r="H272" s="519"/>
      <c r="I272" s="192"/>
      <c r="J272" s="209">
        <f>IF(I272="","","-")</f>
      </c>
      <c r="K272" s="223"/>
      <c r="L272" s="507"/>
      <c r="M272" s="192"/>
      <c r="N272" s="224">
        <f t="shared" si="72"/>
      </c>
      <c r="O272" s="223"/>
      <c r="P272" s="503"/>
      <c r="Q272" s="192">
        <v>21</v>
      </c>
      <c r="R272" s="224" t="str">
        <f t="shared" si="73"/>
        <v>-</v>
      </c>
      <c r="S272" s="223">
        <v>18</v>
      </c>
      <c r="T272" s="466"/>
      <c r="U272" s="189">
        <f>Z271</f>
        <v>3</v>
      </c>
      <c r="V272" s="188" t="s">
        <v>87</v>
      </c>
      <c r="W272" s="188">
        <f>AA271</f>
        <v>0</v>
      </c>
      <c r="X272" s="187" t="s">
        <v>84</v>
      </c>
      <c r="Y272" s="183"/>
      <c r="Z272" s="244"/>
      <c r="AA272" s="240"/>
      <c r="AB272" s="244"/>
      <c r="AC272" s="240"/>
      <c r="AD272" s="239"/>
      <c r="AE272" s="240"/>
      <c r="AF272" s="240"/>
      <c r="AG272" s="239"/>
      <c r="AH272" s="21"/>
      <c r="AI272" s="21"/>
      <c r="AJ272" s="21"/>
      <c r="AK272" s="21"/>
      <c r="AL272" s="21"/>
      <c r="BR272" s="11"/>
      <c r="BS272" s="21"/>
      <c r="BT272" s="21"/>
      <c r="BU272" s="21"/>
    </row>
    <row r="273" spans="3:73" ht="12" customHeight="1">
      <c r="C273" s="109" t="s">
        <v>206</v>
      </c>
      <c r="D273" s="106" t="s">
        <v>199</v>
      </c>
      <c r="E273" s="211">
        <f>IF(K270="","",K270)</f>
        <v>12</v>
      </c>
      <c r="F273" s="209" t="str">
        <f aca="true" t="shared" si="74" ref="F273:F281">IF(E273="","","-")</f>
        <v>-</v>
      </c>
      <c r="G273" s="208">
        <f>IF(I270="","",I270)</f>
        <v>21</v>
      </c>
      <c r="H273" s="481" t="str">
        <f>IF(L270="","",IF(L270="○","×",IF(L270="×","○")))</f>
        <v>×</v>
      </c>
      <c r="I273" s="456"/>
      <c r="J273" s="457"/>
      <c r="K273" s="457"/>
      <c r="L273" s="458"/>
      <c r="M273" s="190">
        <v>23</v>
      </c>
      <c r="N273" s="209" t="str">
        <f t="shared" si="72"/>
        <v>-</v>
      </c>
      <c r="O273" s="216">
        <v>21</v>
      </c>
      <c r="P273" s="539" t="str">
        <f>IF(M273&lt;&gt;"",IF(M273&gt;O273,IF(M274&gt;O274,"○",IF(M275&gt;O275,"○","×")),IF(M274&gt;O274,IF(M275&gt;O275,"○","×"),"×")),"")</f>
        <v>○</v>
      </c>
      <c r="Q273" s="190">
        <v>14</v>
      </c>
      <c r="R273" s="209" t="str">
        <f t="shared" si="73"/>
        <v>-</v>
      </c>
      <c r="S273" s="216">
        <v>21</v>
      </c>
      <c r="T273" s="537" t="str">
        <f>IF(Q273&lt;&gt;"",IF(Q273&gt;S273,IF(Q274&gt;S274,"○",IF(Q275&gt;S275,"○","×")),IF(Q274&gt;S274,IF(Q275&gt;S275,"○","×"),"×")),"")</f>
        <v>×</v>
      </c>
      <c r="U273" s="534" t="s">
        <v>51</v>
      </c>
      <c r="V273" s="535"/>
      <c r="W273" s="535"/>
      <c r="X273" s="536"/>
      <c r="Y273" s="183"/>
      <c r="Z273" s="234"/>
      <c r="AA273" s="233"/>
      <c r="AB273" s="234"/>
      <c r="AC273" s="233"/>
      <c r="AD273" s="247"/>
      <c r="AE273" s="233"/>
      <c r="AF273" s="233"/>
      <c r="AG273" s="247"/>
      <c r="AH273" s="21"/>
      <c r="AI273" s="21"/>
      <c r="AJ273" s="21"/>
      <c r="AK273" s="21"/>
      <c r="AL273" s="21"/>
      <c r="BR273" s="11"/>
      <c r="BS273" s="21"/>
      <c r="BT273" s="21"/>
      <c r="BU273" s="21"/>
    </row>
    <row r="274" spans="3:73" ht="12" customHeight="1">
      <c r="C274" s="105" t="s">
        <v>207</v>
      </c>
      <c r="D274" s="104" t="s">
        <v>208</v>
      </c>
      <c r="E274" s="211">
        <f>IF(K271="","",K271)</f>
        <v>11</v>
      </c>
      <c r="F274" s="209" t="str">
        <f t="shared" si="74"/>
        <v>-</v>
      </c>
      <c r="G274" s="208">
        <f>IF(I271="","",I271)</f>
        <v>21</v>
      </c>
      <c r="H274" s="482" t="str">
        <f>IF(J271="","",J271)</f>
        <v>-</v>
      </c>
      <c r="I274" s="459"/>
      <c r="J274" s="460"/>
      <c r="K274" s="460"/>
      <c r="L274" s="461"/>
      <c r="M274" s="190">
        <v>21</v>
      </c>
      <c r="N274" s="209" t="str">
        <f t="shared" si="72"/>
        <v>-</v>
      </c>
      <c r="O274" s="216">
        <v>19</v>
      </c>
      <c r="P274" s="503"/>
      <c r="Q274" s="190">
        <v>15</v>
      </c>
      <c r="R274" s="209" t="str">
        <f t="shared" si="73"/>
        <v>-</v>
      </c>
      <c r="S274" s="216">
        <v>21</v>
      </c>
      <c r="T274" s="466"/>
      <c r="U274" s="531"/>
      <c r="V274" s="532"/>
      <c r="W274" s="532"/>
      <c r="X274" s="533"/>
      <c r="Y274" s="183"/>
      <c r="Z274" s="244">
        <f>COUNTIF(E273:T275,"○")</f>
        <v>1</v>
      </c>
      <c r="AA274" s="240">
        <f>COUNTIF(E273:T275,"×")</f>
        <v>2</v>
      </c>
      <c r="AB274" s="243">
        <f>(IF((E273&gt;G273),1,0))+(IF((E274&gt;G274),1,0))+(IF((E275&gt;G275),1,0))+(IF((I273&gt;K273),1,0))+(IF((I274&gt;K274),1,0))+(IF((I275&gt;K275),1,0))+(IF((M273&gt;O273),1,0))+(IF((M274&gt;O274),1,0))+(IF((M275&gt;O275),1,0))+(IF((Q273&gt;S273),1,0))+(IF((Q274&gt;S274),1,0))+(IF((Q275&gt;S275),1,0))</f>
        <v>2</v>
      </c>
      <c r="AC274" s="242">
        <f>(IF((E273&lt;G273),1,0))+(IF((E274&lt;G274),1,0))+(IF((E275&lt;G275),1,0))+(IF((I273&lt;K273),1,0))+(IF((I274&lt;K274),1,0))+(IF((I275&lt;K275),1,0))+(IF((M273&lt;O273),1,0))+(IF((M274&lt;O274),1,0))+(IF((M275&lt;O275),1,0))+(IF((Q273&lt;S273),1,0))+(IF((Q274&lt;S274),1,0))+(IF((Q275&lt;S275),1,0))</f>
        <v>4</v>
      </c>
      <c r="AD274" s="241">
        <f>AB274-AC274</f>
        <v>-2</v>
      </c>
      <c r="AE274" s="240">
        <f>SUM(E273:E275,I273:I275,M273:M275,Q273:Q275)</f>
        <v>96</v>
      </c>
      <c r="AF274" s="240">
        <f>SUM(G273:G275,K273:K275,O273:O275,S273:S275)</f>
        <v>124</v>
      </c>
      <c r="AG274" s="239">
        <f>AE274-AF274</f>
        <v>-28</v>
      </c>
      <c r="AH274" s="21"/>
      <c r="AI274" s="21"/>
      <c r="AJ274" s="21"/>
      <c r="AK274" s="21"/>
      <c r="AL274" s="21"/>
      <c r="BR274" s="11"/>
      <c r="BS274" s="21"/>
      <c r="BT274" s="21"/>
      <c r="BU274" s="21"/>
    </row>
    <row r="275" spans="3:73" ht="12" customHeight="1">
      <c r="C275" s="108"/>
      <c r="D275" s="107" t="s">
        <v>21</v>
      </c>
      <c r="E275" s="226">
        <f>IF(K272="","",K272)</f>
      </c>
      <c r="F275" s="209">
        <f t="shared" si="74"/>
      </c>
      <c r="G275" s="225">
        <f>IF(I272="","",I272)</f>
      </c>
      <c r="H275" s="504">
        <f>IF(J272="","",J272)</f>
      </c>
      <c r="I275" s="520"/>
      <c r="J275" s="518"/>
      <c r="K275" s="518"/>
      <c r="L275" s="519"/>
      <c r="M275" s="192"/>
      <c r="N275" s="209">
        <f t="shared" si="72"/>
      </c>
      <c r="O275" s="223"/>
      <c r="P275" s="507"/>
      <c r="Q275" s="192"/>
      <c r="R275" s="224">
        <f t="shared" si="73"/>
      </c>
      <c r="S275" s="223"/>
      <c r="T275" s="506"/>
      <c r="U275" s="189">
        <f>Z274</f>
        <v>1</v>
      </c>
      <c r="V275" s="188" t="s">
        <v>87</v>
      </c>
      <c r="W275" s="188">
        <f>AA274</f>
        <v>2</v>
      </c>
      <c r="X275" s="187" t="s">
        <v>84</v>
      </c>
      <c r="Y275" s="183"/>
      <c r="Z275" s="238"/>
      <c r="AA275" s="237"/>
      <c r="AB275" s="238"/>
      <c r="AC275" s="237"/>
      <c r="AD275" s="236"/>
      <c r="AE275" s="237"/>
      <c r="AF275" s="237"/>
      <c r="AG275" s="236"/>
      <c r="AH275" s="21"/>
      <c r="AI275" s="21"/>
      <c r="AJ275" s="21"/>
      <c r="AK275" s="21"/>
      <c r="AL275" s="21"/>
      <c r="BR275" s="11"/>
      <c r="BS275" s="21"/>
      <c r="BT275" s="21"/>
      <c r="BU275" s="21"/>
    </row>
    <row r="276" spans="3:73" ht="12" customHeight="1">
      <c r="C276" s="109" t="s">
        <v>337</v>
      </c>
      <c r="D276" s="106" t="s">
        <v>218</v>
      </c>
      <c r="E276" s="211">
        <f>IF(O270="","",O270)</f>
        <v>18</v>
      </c>
      <c r="F276" s="213" t="str">
        <f t="shared" si="74"/>
        <v>-</v>
      </c>
      <c r="G276" s="208">
        <f>IF(M270="","",M270)</f>
        <v>21</v>
      </c>
      <c r="H276" s="481" t="str">
        <f>IF(P270="","",IF(P270="○","×",IF(P270="×","○")))</f>
        <v>×</v>
      </c>
      <c r="I276" s="210">
        <f>IF(O273="","",O273)</f>
        <v>21</v>
      </c>
      <c r="J276" s="209" t="str">
        <f aca="true" t="shared" si="75" ref="J276:J281">IF(I276="","","-")</f>
        <v>-</v>
      </c>
      <c r="K276" s="208">
        <f>IF(M273="","",M273)</f>
        <v>23</v>
      </c>
      <c r="L276" s="481" t="str">
        <f>IF(P273="","",IF(P273="○","×",IF(P273="×","○")))</f>
        <v>×</v>
      </c>
      <c r="M276" s="456"/>
      <c r="N276" s="457"/>
      <c r="O276" s="457"/>
      <c r="P276" s="458"/>
      <c r="Q276" s="190">
        <v>15</v>
      </c>
      <c r="R276" s="209" t="str">
        <f t="shared" si="73"/>
        <v>-</v>
      </c>
      <c r="S276" s="216">
        <v>21</v>
      </c>
      <c r="T276" s="466" t="str">
        <f>IF(Q276&lt;&gt;"",IF(Q276&gt;S276,IF(Q277&gt;S277,"○",IF(Q278&gt;S278,"○","×")),IF(Q277&gt;S277,IF(Q278&gt;S278,"○","×"),"×")),"")</f>
        <v>×</v>
      </c>
      <c r="U276" s="534" t="s">
        <v>53</v>
      </c>
      <c r="V276" s="535"/>
      <c r="W276" s="535"/>
      <c r="X276" s="536"/>
      <c r="Y276" s="183"/>
      <c r="Z276" s="244"/>
      <c r="AA276" s="240"/>
      <c r="AB276" s="244"/>
      <c r="AC276" s="240"/>
      <c r="AD276" s="239"/>
      <c r="AE276" s="240"/>
      <c r="AF276" s="240"/>
      <c r="AG276" s="239"/>
      <c r="AH276" s="21"/>
      <c r="AI276" s="21"/>
      <c r="AJ276" s="21"/>
      <c r="AK276" s="21"/>
      <c r="AL276" s="21"/>
      <c r="BR276" s="11"/>
      <c r="BS276" s="21"/>
      <c r="BT276" s="21"/>
      <c r="BU276" s="21"/>
    </row>
    <row r="277" spans="3:73" ht="12" customHeight="1">
      <c r="C277" s="105" t="s">
        <v>339</v>
      </c>
      <c r="D277" s="104" t="s">
        <v>117</v>
      </c>
      <c r="E277" s="211">
        <f>IF(O271="","",O271)</f>
        <v>20</v>
      </c>
      <c r="F277" s="209" t="str">
        <f t="shared" si="74"/>
        <v>-</v>
      </c>
      <c r="G277" s="208">
        <f>IF(M271="","",M271)</f>
        <v>22</v>
      </c>
      <c r="H277" s="482">
        <f>IF(J274="","",J274)</f>
      </c>
      <c r="I277" s="210">
        <f>IF(O274="","",O274)</f>
        <v>19</v>
      </c>
      <c r="J277" s="209" t="str">
        <f t="shared" si="75"/>
        <v>-</v>
      </c>
      <c r="K277" s="208">
        <f>IF(M274="","",M274)</f>
        <v>21</v>
      </c>
      <c r="L277" s="482" t="str">
        <f>IF(N274="","",N274)</f>
        <v>-</v>
      </c>
      <c r="M277" s="459"/>
      <c r="N277" s="460"/>
      <c r="O277" s="460"/>
      <c r="P277" s="461"/>
      <c r="Q277" s="190">
        <v>12</v>
      </c>
      <c r="R277" s="209" t="str">
        <f t="shared" si="73"/>
        <v>-</v>
      </c>
      <c r="S277" s="216">
        <v>21</v>
      </c>
      <c r="T277" s="466"/>
      <c r="U277" s="531"/>
      <c r="V277" s="532"/>
      <c r="W277" s="532"/>
      <c r="X277" s="533"/>
      <c r="Y277" s="183"/>
      <c r="Z277" s="244">
        <f>COUNTIF(E276:T278,"○")</f>
        <v>0</v>
      </c>
      <c r="AA277" s="240">
        <f>COUNTIF(E276:T278,"×")</f>
        <v>3</v>
      </c>
      <c r="AB277" s="243">
        <f>(IF((E276&gt;G276),1,0))+(IF((E277&gt;G277),1,0))+(IF((E278&gt;G278),1,0))+(IF((I276&gt;K276),1,0))+(IF((I277&gt;K277),1,0))+(IF((I278&gt;K278),1,0))+(IF((M276&gt;O276),1,0))+(IF((M277&gt;O277),1,0))+(IF((M278&gt;O278),1,0))+(IF((Q276&gt;S276),1,0))+(IF((Q277&gt;S277),1,0))+(IF((Q278&gt;S278),1,0))</f>
        <v>0</v>
      </c>
      <c r="AC277" s="242">
        <f>(IF((E276&lt;G276),1,0))+(IF((E277&lt;G277),1,0))+(IF((E278&lt;G278),1,0))+(IF((I276&lt;K276),1,0))+(IF((I277&lt;K277),1,0))+(IF((I278&lt;K278),1,0))+(IF((M276&lt;O276),1,0))+(IF((M277&lt;O277),1,0))+(IF((M278&lt;O278),1,0))+(IF((Q276&lt;S276),1,0))+(IF((Q277&lt;S277),1,0))+(IF((Q278&lt;S278),1,0))</f>
        <v>6</v>
      </c>
      <c r="AD277" s="241">
        <f>AB277-AC277</f>
        <v>-6</v>
      </c>
      <c r="AE277" s="240">
        <f>SUM(E276:E278,I276:I278,M276:M278,Q276:Q278)</f>
        <v>105</v>
      </c>
      <c r="AF277" s="240">
        <f>SUM(G276:G278,K276:K278,O276:O278,S276:S278)</f>
        <v>129</v>
      </c>
      <c r="AG277" s="239">
        <f>AE277-AF277</f>
        <v>-24</v>
      </c>
      <c r="AH277" s="21"/>
      <c r="AI277" s="21"/>
      <c r="AJ277" s="21"/>
      <c r="AK277" s="21"/>
      <c r="AL277" s="21"/>
      <c r="BR277" s="11"/>
      <c r="BS277" s="21"/>
      <c r="BT277" s="21"/>
      <c r="BU277" s="21"/>
    </row>
    <row r="278" spans="3:73" ht="12" customHeight="1">
      <c r="C278" s="108"/>
      <c r="D278" s="107" t="s">
        <v>20</v>
      </c>
      <c r="E278" s="226">
        <f>IF(O272="","",O272)</f>
      </c>
      <c r="F278" s="224">
        <f t="shared" si="74"/>
      </c>
      <c r="G278" s="225">
        <f>IF(M272="","",M272)</f>
      </c>
      <c r="H278" s="504">
        <f>IF(J275="","",J275)</f>
      </c>
      <c r="I278" s="248">
        <f>IF(O275="","",O275)</f>
      </c>
      <c r="J278" s="209">
        <f t="shared" si="75"/>
      </c>
      <c r="K278" s="225">
        <f>IF(M275="","",M275)</f>
      </c>
      <c r="L278" s="504">
        <f>IF(N275="","",N275)</f>
      </c>
      <c r="M278" s="520"/>
      <c r="N278" s="518"/>
      <c r="O278" s="518"/>
      <c r="P278" s="519"/>
      <c r="Q278" s="192"/>
      <c r="R278" s="209">
        <f t="shared" si="73"/>
      </c>
      <c r="S278" s="223"/>
      <c r="T278" s="506"/>
      <c r="U278" s="189">
        <f>Z277</f>
        <v>0</v>
      </c>
      <c r="V278" s="188" t="s">
        <v>87</v>
      </c>
      <c r="W278" s="188">
        <f>AA277</f>
        <v>3</v>
      </c>
      <c r="X278" s="187" t="s">
        <v>84</v>
      </c>
      <c r="Y278" s="183"/>
      <c r="Z278" s="244"/>
      <c r="AA278" s="240"/>
      <c r="AB278" s="244"/>
      <c r="AC278" s="240"/>
      <c r="AD278" s="239"/>
      <c r="AE278" s="240"/>
      <c r="AF278" s="240"/>
      <c r="AG278" s="239"/>
      <c r="AH278" s="21"/>
      <c r="AI278" s="21"/>
      <c r="AJ278" s="21"/>
      <c r="AK278" s="21"/>
      <c r="AL278" s="21"/>
      <c r="BR278" s="11"/>
      <c r="BS278" s="21"/>
      <c r="BT278" s="21"/>
      <c r="BU278" s="21"/>
    </row>
    <row r="279" spans="3:73" ht="12" customHeight="1">
      <c r="C279" s="105" t="s">
        <v>332</v>
      </c>
      <c r="D279" s="106" t="s">
        <v>308</v>
      </c>
      <c r="E279" s="211">
        <f>IF(S270="","",S270)</f>
        <v>21</v>
      </c>
      <c r="F279" s="209" t="str">
        <f t="shared" si="74"/>
        <v>-</v>
      </c>
      <c r="G279" s="208">
        <f>IF(Q270="","",Q270)</f>
        <v>12</v>
      </c>
      <c r="H279" s="481" t="str">
        <f>IF(T270="","",IF(T270="○","×",IF(T270="×","○")))</f>
        <v>×</v>
      </c>
      <c r="I279" s="210">
        <f>IF(S273="","",S273)</f>
        <v>21</v>
      </c>
      <c r="J279" s="213" t="str">
        <f t="shared" si="75"/>
        <v>-</v>
      </c>
      <c r="K279" s="208">
        <f>IF(Q273="","",Q273)</f>
        <v>14</v>
      </c>
      <c r="L279" s="481" t="str">
        <f>IF(T273="","",IF(T273="○","×",IF(T273="×","○")))</f>
        <v>○</v>
      </c>
      <c r="M279" s="214">
        <f>IF(S276="","",S276)</f>
        <v>21</v>
      </c>
      <c r="N279" s="209" t="str">
        <f>IF(M279="","","-")</f>
        <v>-</v>
      </c>
      <c r="O279" s="212">
        <f>IF(Q276="","",Q276)</f>
        <v>15</v>
      </c>
      <c r="P279" s="481" t="str">
        <f>IF(T276="","",IF(T276="○","×",IF(T276="×","○")))</f>
        <v>○</v>
      </c>
      <c r="Q279" s="456"/>
      <c r="R279" s="457"/>
      <c r="S279" s="457"/>
      <c r="T279" s="484"/>
      <c r="U279" s="534" t="s">
        <v>52</v>
      </c>
      <c r="V279" s="535"/>
      <c r="W279" s="535"/>
      <c r="X279" s="536"/>
      <c r="Y279" s="183"/>
      <c r="Z279" s="234"/>
      <c r="AA279" s="233"/>
      <c r="AB279" s="234"/>
      <c r="AC279" s="233"/>
      <c r="AD279" s="247"/>
      <c r="AE279" s="233"/>
      <c r="AF279" s="233"/>
      <c r="AG279" s="247"/>
      <c r="AH279" s="21"/>
      <c r="AI279" s="21"/>
      <c r="AJ279" s="21"/>
      <c r="AK279" s="21"/>
      <c r="AL279" s="21"/>
      <c r="BR279" s="11"/>
      <c r="BS279" s="21"/>
      <c r="BT279" s="21"/>
      <c r="BU279" s="21"/>
    </row>
    <row r="280" spans="3:73" ht="12" customHeight="1">
      <c r="C280" s="105" t="s">
        <v>334</v>
      </c>
      <c r="D280" s="104" t="s">
        <v>335</v>
      </c>
      <c r="E280" s="211">
        <f>IF(S271="","",S271)</f>
        <v>6</v>
      </c>
      <c r="F280" s="209" t="str">
        <f t="shared" si="74"/>
        <v>-</v>
      </c>
      <c r="G280" s="208">
        <f>IF(Q271="","",Q271)</f>
        <v>21</v>
      </c>
      <c r="H280" s="482" t="str">
        <f>IF(J277="","",J277)</f>
        <v>-</v>
      </c>
      <c r="I280" s="210">
        <f>IF(S274="","",S274)</f>
        <v>21</v>
      </c>
      <c r="J280" s="209" t="str">
        <f t="shared" si="75"/>
        <v>-</v>
      </c>
      <c r="K280" s="208">
        <f>IF(Q274="","",Q274)</f>
        <v>15</v>
      </c>
      <c r="L280" s="482">
        <f>IF(N277="","",N277)</f>
      </c>
      <c r="M280" s="210">
        <f>IF(S277="","",S277)</f>
        <v>21</v>
      </c>
      <c r="N280" s="209" t="str">
        <f>IF(M280="","","-")</f>
        <v>-</v>
      </c>
      <c r="O280" s="208">
        <f>IF(Q277="","",Q277)</f>
        <v>12</v>
      </c>
      <c r="P280" s="482" t="str">
        <f>IF(R277="","",R277)</f>
        <v>-</v>
      </c>
      <c r="Q280" s="459"/>
      <c r="R280" s="460"/>
      <c r="S280" s="460"/>
      <c r="T280" s="485"/>
      <c r="U280" s="531"/>
      <c r="V280" s="532"/>
      <c r="W280" s="532"/>
      <c r="X280" s="533"/>
      <c r="Y280" s="183"/>
      <c r="Z280" s="244">
        <f>COUNTIF(E279:T281,"○")</f>
        <v>2</v>
      </c>
      <c r="AA280" s="240">
        <f>COUNTIF(E279:T281,"×")</f>
        <v>1</v>
      </c>
      <c r="AB280" s="243">
        <f>(IF((E279&gt;G279),1,0))+(IF((E280&gt;G280),1,0))+(IF((E281&gt;G281),1,0))+(IF((I279&gt;K279),1,0))+(IF((I280&gt;K280),1,0))+(IF((I281&gt;K281),1,0))+(IF((M279&gt;O279),1,0))+(IF((M280&gt;O280),1,0))+(IF((M281&gt;O281),1,0))+(IF((Q279&gt;S279),1,0))+(IF((Q280&gt;S280),1,0))+(IF((Q281&gt;S281),1,0))</f>
        <v>5</v>
      </c>
      <c r="AC280" s="242">
        <f>(IF((E279&lt;G279),1,0))+(IF((E280&lt;G280),1,0))+(IF((E281&lt;G281),1,0))+(IF((I279&lt;K279),1,0))+(IF((I280&lt;K280),1,0))+(IF((I281&lt;K281),1,0))+(IF((M279&lt;O279),1,0))+(IF((M280&lt;O280),1,0))+(IF((M281&lt;O281),1,0))+(IF((Q279&lt;S279),1,0))+(IF((Q280&lt;S280),1,0))+(IF((Q281&lt;S281),1,0))</f>
        <v>2</v>
      </c>
      <c r="AD280" s="241">
        <f>AB280-AC280</f>
        <v>3</v>
      </c>
      <c r="AE280" s="240">
        <f>SUM(E279:E281,I279:I281,M279:M281,Q279:Q281)</f>
        <v>129</v>
      </c>
      <c r="AF280" s="240">
        <f>SUM(G279:G281,K279:K281,O279:O281,S279:S281)</f>
        <v>110</v>
      </c>
      <c r="AG280" s="239">
        <f>AE280-AF280</f>
        <v>19</v>
      </c>
      <c r="AH280" s="21"/>
      <c r="AI280" s="21"/>
      <c r="AJ280" s="21"/>
      <c r="AK280" s="21"/>
      <c r="AL280" s="21"/>
      <c r="BR280" s="11"/>
      <c r="BS280" s="21"/>
      <c r="BT280" s="21"/>
      <c r="BU280" s="21"/>
    </row>
    <row r="281" spans="3:73" ht="12" customHeight="1" thickBot="1">
      <c r="C281" s="103"/>
      <c r="D281" s="102" t="s">
        <v>18</v>
      </c>
      <c r="E281" s="201">
        <f>IF(S272="","",S272)</f>
        <v>18</v>
      </c>
      <c r="F281" s="199" t="str">
        <f t="shared" si="74"/>
        <v>-</v>
      </c>
      <c r="G281" s="198">
        <f>IF(Q272="","",Q272)</f>
        <v>21</v>
      </c>
      <c r="H281" s="483">
        <f>IF(J278="","",J278)</f>
      </c>
      <c r="I281" s="200">
        <f>IF(S275="","",S275)</f>
      </c>
      <c r="J281" s="199">
        <f t="shared" si="75"/>
      </c>
      <c r="K281" s="198">
        <f>IF(Q275="","",Q275)</f>
      </c>
      <c r="L281" s="483">
        <f>IF(N278="","",N278)</f>
      </c>
      <c r="M281" s="200">
        <f>IF(S278="","",S278)</f>
      </c>
      <c r="N281" s="199">
        <f>IF(M281="","","-")</f>
      </c>
      <c r="O281" s="198">
        <f>IF(Q278="","",Q278)</f>
      </c>
      <c r="P281" s="483">
        <f>IF(R278="","",R278)</f>
      </c>
      <c r="Q281" s="462"/>
      <c r="R281" s="463"/>
      <c r="S281" s="463"/>
      <c r="T281" s="486"/>
      <c r="U281" s="186">
        <f>Z280</f>
        <v>2</v>
      </c>
      <c r="V281" s="185" t="s">
        <v>87</v>
      </c>
      <c r="W281" s="185">
        <f>AA280</f>
        <v>1</v>
      </c>
      <c r="X281" s="184" t="s">
        <v>84</v>
      </c>
      <c r="Y281" s="183"/>
      <c r="Z281" s="238"/>
      <c r="AA281" s="237"/>
      <c r="AB281" s="238"/>
      <c r="AC281" s="237"/>
      <c r="AD281" s="236"/>
      <c r="AE281" s="237"/>
      <c r="AF281" s="237"/>
      <c r="AG281" s="236"/>
      <c r="AH281" s="21"/>
      <c r="AI281" s="21"/>
      <c r="AJ281" s="21"/>
      <c r="AK281" s="21"/>
      <c r="AL281" s="21"/>
      <c r="BR281" s="11"/>
      <c r="BS281" s="21"/>
      <c r="BT281" s="21"/>
      <c r="BU281" s="21"/>
    </row>
    <row r="282" spans="3:73" ht="12" customHeight="1">
      <c r="C282" s="125"/>
      <c r="D282" s="110"/>
      <c r="E282" s="1"/>
      <c r="F282" s="36"/>
      <c r="G282" s="1"/>
      <c r="H282" s="1"/>
      <c r="I282" s="1"/>
      <c r="J282" s="36"/>
      <c r="K282" s="1"/>
      <c r="L282" s="1"/>
      <c r="M282" s="1"/>
      <c r="N282" s="36"/>
      <c r="O282" s="1"/>
      <c r="P282" s="1"/>
      <c r="Q282" s="1"/>
      <c r="R282" s="1"/>
      <c r="S282" s="1"/>
      <c r="T282" s="1"/>
      <c r="U282" s="18"/>
      <c r="V282" s="18"/>
      <c r="W282" s="18"/>
      <c r="X282" s="18"/>
      <c r="Y282" s="9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BR282" s="11"/>
      <c r="BS282" s="21"/>
      <c r="BT282" s="21"/>
      <c r="BU282" s="21"/>
    </row>
    <row r="283" spans="26:73" ht="12" customHeight="1">
      <c r="Z283" s="72"/>
      <c r="AA283" s="72"/>
      <c r="AB283" s="7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273"/>
      <c r="AN283" s="91"/>
      <c r="AO283" s="1"/>
      <c r="AP283" s="36"/>
      <c r="AQ283" s="1"/>
      <c r="AR283" s="1"/>
      <c r="AS283" s="1"/>
      <c r="AT283" s="36"/>
      <c r="AU283" s="1"/>
      <c r="AV283" s="1"/>
      <c r="AW283" s="1"/>
      <c r="AX283" s="36"/>
      <c r="AY283" s="1"/>
      <c r="AZ283" s="1"/>
      <c r="BA283" s="1"/>
      <c r="BB283" s="36"/>
      <c r="BC283" s="1"/>
      <c r="BD283" s="1"/>
      <c r="BE283" s="1"/>
      <c r="BF283" s="1"/>
      <c r="BG283" s="1"/>
      <c r="BH283" s="1"/>
      <c r="BI283" s="18"/>
      <c r="BJ283" s="18"/>
      <c r="BK283" s="18"/>
      <c r="BL283" s="18"/>
      <c r="BM283" s="55"/>
      <c r="BN283" s="11"/>
      <c r="BO283" s="11"/>
      <c r="BP283" s="57"/>
      <c r="BQ283" s="57"/>
      <c r="BR283" s="11"/>
      <c r="BS283" s="21"/>
      <c r="BT283" s="21"/>
      <c r="BU283" s="21"/>
    </row>
    <row r="284" spans="26:48" ht="12" customHeight="1"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R284" s="117"/>
      <c r="AS284" s="116"/>
      <c r="AT284" s="76"/>
      <c r="AU284" s="76"/>
      <c r="AV284" s="76"/>
    </row>
    <row r="285" spans="1:71" ht="12" customHeight="1" thickBot="1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39"/>
      <c r="AL285" s="139"/>
      <c r="AM285" s="138"/>
      <c r="AN285" s="138"/>
      <c r="AO285" s="138"/>
      <c r="AP285" s="138"/>
      <c r="AQ285" s="138"/>
      <c r="AR285" s="140"/>
      <c r="AS285" s="141"/>
      <c r="AT285" s="142"/>
      <c r="AU285" s="142"/>
      <c r="AV285" s="142"/>
      <c r="AW285" s="138"/>
      <c r="AX285" s="138"/>
      <c r="AY285" s="138"/>
      <c r="AZ285" s="138"/>
      <c r="BA285" s="138"/>
      <c r="BB285" s="138"/>
      <c r="BC285" s="138"/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8"/>
      <c r="BN285" s="138"/>
      <c r="BO285" s="138"/>
      <c r="BP285" s="138"/>
      <c r="BQ285" s="138"/>
      <c r="BR285" s="138"/>
      <c r="BS285" s="138"/>
    </row>
    <row r="286" spans="1:65" ht="13.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100"/>
      <c r="AN286" s="100"/>
      <c r="AO286" s="100"/>
      <c r="AP286" s="100"/>
      <c r="AQ286" s="100"/>
      <c r="AR286" s="117"/>
      <c r="AS286" s="116"/>
      <c r="AT286" s="76"/>
      <c r="AU286" s="76"/>
      <c r="AV286" s="76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</row>
    <row r="287" spans="26:48" ht="12" customHeight="1" thickBot="1"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R287" s="117"/>
      <c r="AS287" s="116"/>
      <c r="AT287" s="76"/>
      <c r="AU287" s="76"/>
      <c r="AV287" s="76"/>
    </row>
    <row r="288" spans="5:69" ht="12" customHeight="1"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Z288" s="72"/>
      <c r="AA288" s="72"/>
      <c r="AB288" s="72"/>
      <c r="AC288" s="93"/>
      <c r="AD288" s="93"/>
      <c r="AE288" s="75"/>
      <c r="AF288" s="75"/>
      <c r="AG288" s="75"/>
      <c r="AH288" s="75"/>
      <c r="AI288" s="75"/>
      <c r="AJ288" s="75"/>
      <c r="AK288" s="75"/>
      <c r="AL288" s="75"/>
      <c r="AM288" s="377" t="s">
        <v>134</v>
      </c>
      <c r="AN288" s="378"/>
      <c r="AO288" s="381" t="str">
        <f>AM290</f>
        <v>富永　愛美</v>
      </c>
      <c r="AP288" s="376"/>
      <c r="AQ288" s="376"/>
      <c r="AR288" s="382"/>
      <c r="AS288" s="375" t="str">
        <f>AM293</f>
        <v>假谷　宏枝</v>
      </c>
      <c r="AT288" s="376"/>
      <c r="AU288" s="376"/>
      <c r="AV288" s="382"/>
      <c r="AW288" s="375" t="str">
        <f>AM296</f>
        <v>森川　里香</v>
      </c>
      <c r="AX288" s="376"/>
      <c r="AY288" s="376"/>
      <c r="AZ288" s="382"/>
      <c r="BA288" s="375" t="str">
        <f>AM299</f>
        <v>西村　千咲</v>
      </c>
      <c r="BB288" s="376"/>
      <c r="BC288" s="376"/>
      <c r="BD288" s="383"/>
      <c r="BE288" s="365" t="s">
        <v>78</v>
      </c>
      <c r="BF288" s="366"/>
      <c r="BG288" s="366"/>
      <c r="BH288" s="367"/>
      <c r="BI288" s="9"/>
      <c r="BJ288" s="564" t="s">
        <v>80</v>
      </c>
      <c r="BK288" s="566"/>
      <c r="BL288" s="564" t="s">
        <v>81</v>
      </c>
      <c r="BM288" s="565"/>
      <c r="BN288" s="566"/>
      <c r="BO288" s="567" t="s">
        <v>82</v>
      </c>
      <c r="BP288" s="568"/>
      <c r="BQ288" s="569"/>
    </row>
    <row r="289" spans="3:69" ht="12" customHeight="1" thickBot="1">
      <c r="C289" s="527" t="s">
        <v>358</v>
      </c>
      <c r="D289" s="527"/>
      <c r="E289" s="527"/>
      <c r="F289" s="527"/>
      <c r="G289" s="527"/>
      <c r="H289" s="527"/>
      <c r="I289" s="527"/>
      <c r="J289" s="527"/>
      <c r="K289" s="527"/>
      <c r="L289" s="527"/>
      <c r="M289" s="527"/>
      <c r="N289" s="527"/>
      <c r="O289" s="527"/>
      <c r="P289" s="527"/>
      <c r="Q289" s="527"/>
      <c r="R289" s="527"/>
      <c r="S289" s="527"/>
      <c r="T289" s="527"/>
      <c r="U289" s="527"/>
      <c r="V289" s="527"/>
      <c r="W289" s="527"/>
      <c r="X289" s="527"/>
      <c r="Y289" s="527"/>
      <c r="Z289" s="527"/>
      <c r="AA289" s="527"/>
      <c r="AB289" s="527"/>
      <c r="AC289" s="527"/>
      <c r="AD289" s="527"/>
      <c r="AE289" s="82"/>
      <c r="AF289" s="82"/>
      <c r="AG289" s="82"/>
      <c r="AH289" s="82"/>
      <c r="AI289" s="82"/>
      <c r="AJ289" s="82"/>
      <c r="AK289" s="82"/>
      <c r="AL289" s="82"/>
      <c r="AM289" s="379"/>
      <c r="AN289" s="380"/>
      <c r="AO289" s="388" t="str">
        <f>AM291</f>
        <v>泉　晶子</v>
      </c>
      <c r="AP289" s="385"/>
      <c r="AQ289" s="385"/>
      <c r="AR289" s="386"/>
      <c r="AS289" s="384" t="str">
        <f>AM294</f>
        <v>田川　啓美</v>
      </c>
      <c r="AT289" s="385"/>
      <c r="AU289" s="385"/>
      <c r="AV289" s="386"/>
      <c r="AW289" s="384" t="str">
        <f>AM297</f>
        <v>合田　直子</v>
      </c>
      <c r="AX289" s="385"/>
      <c r="AY289" s="385"/>
      <c r="AZ289" s="386"/>
      <c r="BA289" s="384" t="str">
        <f>AM300</f>
        <v>恵美　友紀子</v>
      </c>
      <c r="BB289" s="385"/>
      <c r="BC289" s="385"/>
      <c r="BD289" s="387"/>
      <c r="BE289" s="368" t="s">
        <v>79</v>
      </c>
      <c r="BF289" s="369"/>
      <c r="BG289" s="369"/>
      <c r="BH289" s="370"/>
      <c r="BI289" s="9"/>
      <c r="BJ289" s="7" t="s">
        <v>83</v>
      </c>
      <c r="BK289" s="3" t="s">
        <v>84</v>
      </c>
      <c r="BL289" s="7" t="s">
        <v>40</v>
      </c>
      <c r="BM289" s="3" t="s">
        <v>85</v>
      </c>
      <c r="BN289" s="4" t="s">
        <v>86</v>
      </c>
      <c r="BO289" s="3" t="s">
        <v>40</v>
      </c>
      <c r="BP289" s="3" t="s">
        <v>85</v>
      </c>
      <c r="BQ289" s="4" t="s">
        <v>86</v>
      </c>
    </row>
    <row r="290" spans="3:69" ht="12" customHeight="1">
      <c r="C290" s="527"/>
      <c r="D290" s="527"/>
      <c r="E290" s="527"/>
      <c r="F290" s="527"/>
      <c r="G290" s="527"/>
      <c r="H290" s="527"/>
      <c r="I290" s="527"/>
      <c r="J290" s="527"/>
      <c r="K290" s="527"/>
      <c r="L290" s="527"/>
      <c r="M290" s="527"/>
      <c r="N290" s="527"/>
      <c r="O290" s="527"/>
      <c r="P290" s="527"/>
      <c r="Q290" s="527"/>
      <c r="R290" s="527"/>
      <c r="S290" s="527"/>
      <c r="T290" s="527"/>
      <c r="U290" s="527"/>
      <c r="V290" s="527"/>
      <c r="W290" s="527"/>
      <c r="X290" s="527"/>
      <c r="Y290" s="527"/>
      <c r="Z290" s="527"/>
      <c r="AA290" s="527"/>
      <c r="AB290" s="527"/>
      <c r="AC290" s="527"/>
      <c r="AD290" s="527"/>
      <c r="AE290" s="82"/>
      <c r="AF290" s="82"/>
      <c r="AG290" s="82"/>
      <c r="AH290" s="82"/>
      <c r="AI290" s="82"/>
      <c r="AJ290" s="82"/>
      <c r="AK290" s="82"/>
      <c r="AL290" s="82"/>
      <c r="AM290" s="113" t="s">
        <v>273</v>
      </c>
      <c r="AN290" s="112" t="s">
        <v>272</v>
      </c>
      <c r="AO290" s="494"/>
      <c r="AP290" s="495"/>
      <c r="AQ290" s="495"/>
      <c r="AR290" s="496"/>
      <c r="AS290" s="35">
        <v>10</v>
      </c>
      <c r="AT290" s="36" t="str">
        <f>IF(AS290="","","-")</f>
        <v>-</v>
      </c>
      <c r="AU290" s="37">
        <v>21</v>
      </c>
      <c r="AV290" s="540" t="str">
        <f>IF(AS290&lt;&gt;"",IF(AS290&gt;AU290,IF(AS291&gt;AU291,"○",IF(AS292&gt;AU292,"○","×")),IF(AS291&gt;AU291,IF(AS292&gt;AU292,"○","×"),"×")),"")</f>
        <v>×</v>
      </c>
      <c r="AW290" s="35">
        <v>17</v>
      </c>
      <c r="AX290" s="38" t="str">
        <f aca="true" t="shared" si="76" ref="AX290:AX295">IF(AW290="","","-")</f>
        <v>-</v>
      </c>
      <c r="AY290" s="39">
        <v>21</v>
      </c>
      <c r="AZ290" s="540" t="str">
        <f>IF(AW290&lt;&gt;"",IF(AW290&gt;AY290,IF(AW291&gt;AY291,"○",IF(AW292&gt;AY292,"○","×")),IF(AW291&gt;AY291,IF(AW292&gt;AY292,"○","×"),"×")),"")</f>
        <v>×</v>
      </c>
      <c r="BA290" s="40">
        <v>14</v>
      </c>
      <c r="BB290" s="38" t="str">
        <f aca="true" t="shared" si="77" ref="BB290:BB298">IF(BA290="","","-")</f>
        <v>-</v>
      </c>
      <c r="BC290" s="37">
        <v>21</v>
      </c>
      <c r="BD290" s="573" t="str">
        <f>IF(BA290&lt;&gt;"",IF(BA290&gt;BC290,IF(BA291&gt;BC291,"○",IF(BA292&gt;BC292,"○","×")),IF(BA291&gt;BC291,IF(BA292&gt;BC292,"○","×"),"×")),"")</f>
        <v>×</v>
      </c>
      <c r="BE290" s="371" t="s">
        <v>53</v>
      </c>
      <c r="BF290" s="372"/>
      <c r="BG290" s="372"/>
      <c r="BH290" s="373"/>
      <c r="BI290" s="9"/>
      <c r="BJ290" s="20"/>
      <c r="BK290" s="21"/>
      <c r="BL290" s="8"/>
      <c r="BM290" s="6"/>
      <c r="BN290" s="12"/>
      <c r="BO290" s="21"/>
      <c r="BP290" s="21"/>
      <c r="BQ290" s="22"/>
    </row>
    <row r="291" spans="3:69" ht="12" customHeight="1">
      <c r="C291" s="527"/>
      <c r="D291" s="527"/>
      <c r="E291" s="527"/>
      <c r="F291" s="527"/>
      <c r="G291" s="527"/>
      <c r="H291" s="527"/>
      <c r="I291" s="527"/>
      <c r="J291" s="527"/>
      <c r="K291" s="527"/>
      <c r="L291" s="527"/>
      <c r="M291" s="527"/>
      <c r="N291" s="527"/>
      <c r="O291" s="527"/>
      <c r="P291" s="527"/>
      <c r="Q291" s="527"/>
      <c r="R291" s="527"/>
      <c r="S291" s="527"/>
      <c r="T291" s="527"/>
      <c r="U291" s="527"/>
      <c r="V291" s="527"/>
      <c r="W291" s="527"/>
      <c r="X291" s="527"/>
      <c r="Y291" s="527"/>
      <c r="Z291" s="527"/>
      <c r="AA291" s="527"/>
      <c r="AB291" s="527"/>
      <c r="AC291" s="527"/>
      <c r="AD291" s="527"/>
      <c r="AE291" s="82"/>
      <c r="AF291" s="82"/>
      <c r="AG291" s="82"/>
      <c r="AH291" s="82"/>
      <c r="AI291" s="82"/>
      <c r="AJ291" s="82"/>
      <c r="AK291" s="82"/>
      <c r="AL291" s="82"/>
      <c r="AM291" s="105" t="s">
        <v>276</v>
      </c>
      <c r="AN291" s="111" t="s">
        <v>351</v>
      </c>
      <c r="AO291" s="497"/>
      <c r="AP291" s="422"/>
      <c r="AQ291" s="422"/>
      <c r="AR291" s="498"/>
      <c r="AS291" s="35">
        <v>3</v>
      </c>
      <c r="AT291" s="36" t="str">
        <f>IF(AS291="","","-")</f>
        <v>-</v>
      </c>
      <c r="AU291" s="41">
        <v>21</v>
      </c>
      <c r="AV291" s="522"/>
      <c r="AW291" s="35">
        <v>17</v>
      </c>
      <c r="AX291" s="36" t="str">
        <f t="shared" si="76"/>
        <v>-</v>
      </c>
      <c r="AY291" s="37">
        <v>21</v>
      </c>
      <c r="AZ291" s="522"/>
      <c r="BA291" s="35">
        <v>14</v>
      </c>
      <c r="BB291" s="36" t="str">
        <f t="shared" si="77"/>
        <v>-</v>
      </c>
      <c r="BC291" s="37">
        <v>21</v>
      </c>
      <c r="BD291" s="525"/>
      <c r="BE291" s="362"/>
      <c r="BF291" s="363"/>
      <c r="BG291" s="363"/>
      <c r="BH291" s="364"/>
      <c r="BI291" s="9"/>
      <c r="BJ291" s="20">
        <f>COUNTIF(AO290:BD292,"○")</f>
        <v>0</v>
      </c>
      <c r="BK291" s="21">
        <f>COUNTIF(AO290:BD292,"×")</f>
        <v>3</v>
      </c>
      <c r="BL291" s="14">
        <f>(IF((AO290&gt;AQ290),1,0))+(IF((AO291&gt;AQ291),1,0))+(IF((AO292&gt;AQ292),1,0))+(IF((AS290&gt;AU290),1,0))+(IF((AS291&gt;AU291),1,0))+(IF((AS292&gt;AU292),1,0))+(IF((AW290&gt;AY290),1,0))+(IF((AW291&gt;AY291),1,0))+(IF((AW292&gt;AY292),1,0))+(IF((BA290&gt;BC290),1,0))+(IF((BA291&gt;BC291),1,0))+(IF((BA292&gt;BC292),1,0))</f>
        <v>0</v>
      </c>
      <c r="BM291" s="15">
        <f>(IF((AO290&lt;AQ290),1,0))+(IF((AO291&lt;AQ291),1,0))+(IF((AO292&lt;AQ292),1,0))+(IF((AS290&lt;AU290),1,0))+(IF((AS291&lt;AU291),1,0))+(IF((AS292&lt;AU292),1,0))+(IF((AW290&lt;AY290),1,0))+(IF((AW291&lt;AY291),1,0))+(IF((AW292&lt;AY292),1,0))+(IF((BA290&lt;BC290),1,0))+(IF((BA291&lt;BC291),1,0))+(IF((BA292&lt;BC292),1,0))</f>
        <v>6</v>
      </c>
      <c r="BN291" s="16">
        <f>BL291-BM291</f>
        <v>-6</v>
      </c>
      <c r="BO291" s="21">
        <f>SUM(AO290:AO292,AS290:AS292,AW290:AW292,BA290:BA292)</f>
        <v>75</v>
      </c>
      <c r="BP291" s="21">
        <f>SUM(AQ290:AQ292,AU290:AU292,AY290:AY292,BC290:BC292)</f>
        <v>126</v>
      </c>
      <c r="BQ291" s="22">
        <f>BO291-BP291</f>
        <v>-51</v>
      </c>
    </row>
    <row r="292" spans="26:69" ht="12" customHeight="1">
      <c r="Z292" s="72"/>
      <c r="AA292" s="72"/>
      <c r="AB292" s="7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105"/>
      <c r="AN292" s="110" t="s">
        <v>22</v>
      </c>
      <c r="AO292" s="499"/>
      <c r="AP292" s="500"/>
      <c r="AQ292" s="500"/>
      <c r="AR292" s="501"/>
      <c r="AS292" s="42"/>
      <c r="AT292" s="36">
        <f>IF(AS292="","","-")</f>
      </c>
      <c r="AU292" s="43"/>
      <c r="AV292" s="523"/>
      <c r="AW292" s="42"/>
      <c r="AX292" s="44">
        <f t="shared" si="76"/>
      </c>
      <c r="AY292" s="43"/>
      <c r="AZ292" s="522"/>
      <c r="BA292" s="42"/>
      <c r="BB292" s="44">
        <f t="shared" si="77"/>
      </c>
      <c r="BC292" s="43"/>
      <c r="BD292" s="525"/>
      <c r="BE292" s="17">
        <f>BJ291</f>
        <v>0</v>
      </c>
      <c r="BF292" s="18" t="s">
        <v>87</v>
      </c>
      <c r="BG292" s="18">
        <f>BK291</f>
        <v>3</v>
      </c>
      <c r="BH292" s="19" t="s">
        <v>84</v>
      </c>
      <c r="BI292" s="9"/>
      <c r="BJ292" s="20"/>
      <c r="BK292" s="21"/>
      <c r="BL292" s="20"/>
      <c r="BM292" s="21"/>
      <c r="BN292" s="22"/>
      <c r="BO292" s="21"/>
      <c r="BP292" s="21"/>
      <c r="BQ292" s="22"/>
    </row>
    <row r="293" spans="3:69" ht="12" customHeight="1"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27" t="s">
        <v>137</v>
      </c>
      <c r="N293" s="75"/>
      <c r="O293" s="100"/>
      <c r="P293" s="100"/>
      <c r="Q293" s="100"/>
      <c r="R293" s="128"/>
      <c r="S293" s="128"/>
      <c r="T293" s="128"/>
      <c r="U293" s="128"/>
      <c r="V293" s="128"/>
      <c r="W293" s="97"/>
      <c r="X293" s="100"/>
      <c r="Y293" s="100"/>
      <c r="Z293" s="100"/>
      <c r="AA293" s="100"/>
      <c r="AB293" s="165"/>
      <c r="AC293" s="165"/>
      <c r="AD293" s="165"/>
      <c r="AE293" s="82"/>
      <c r="AF293" s="82"/>
      <c r="AG293" s="82"/>
      <c r="AH293" s="82"/>
      <c r="AI293" s="82"/>
      <c r="AJ293" s="82"/>
      <c r="AK293" s="82"/>
      <c r="AL293" s="82"/>
      <c r="AM293" s="109" t="s">
        <v>202</v>
      </c>
      <c r="AN293" s="106" t="s">
        <v>203</v>
      </c>
      <c r="AO293" s="45">
        <f>IF(AU290="","",AU290)</f>
        <v>21</v>
      </c>
      <c r="AP293" s="36" t="str">
        <f aca="true" t="shared" si="78" ref="AP293:AP301">IF(AO293="","","-")</f>
        <v>-</v>
      </c>
      <c r="AQ293" s="1">
        <f>IF(AS290="","",AS290)</f>
        <v>10</v>
      </c>
      <c r="AR293" s="541" t="str">
        <f>IF(AV290="","",IF(AV290="○","×",IF(AV290="×","○")))</f>
        <v>○</v>
      </c>
      <c r="AS293" s="401"/>
      <c r="AT293" s="421"/>
      <c r="AU293" s="421"/>
      <c r="AV293" s="543"/>
      <c r="AW293" s="35">
        <v>21</v>
      </c>
      <c r="AX293" s="36" t="str">
        <f t="shared" si="76"/>
        <v>-</v>
      </c>
      <c r="AY293" s="37">
        <v>10</v>
      </c>
      <c r="AZ293" s="521" t="str">
        <f>IF(AW293&lt;&gt;"",IF(AW293&gt;AY293,IF(AW294&gt;AY294,"○",IF(AW295&gt;AY295,"○","×")),IF(AW294&gt;AY294,IF(AW295&gt;AY295,"○","×"),"×")),"")</f>
        <v>○</v>
      </c>
      <c r="BA293" s="35">
        <v>23</v>
      </c>
      <c r="BB293" s="36" t="str">
        <f t="shared" si="77"/>
        <v>-</v>
      </c>
      <c r="BC293" s="37">
        <v>21</v>
      </c>
      <c r="BD293" s="524" t="str">
        <f>IF(BA293&lt;&gt;"",IF(BA293&gt;BC293,IF(BA294&gt;BC294,"○",IF(BA295&gt;BC295,"○","×")),IF(BA294&gt;BC294,IF(BA295&gt;BC295,"○","×"),"×")),"")</f>
        <v>○</v>
      </c>
      <c r="BE293" s="359" t="s">
        <v>50</v>
      </c>
      <c r="BF293" s="360"/>
      <c r="BG293" s="360"/>
      <c r="BH293" s="361"/>
      <c r="BI293" s="9"/>
      <c r="BJ293" s="8"/>
      <c r="BK293" s="6"/>
      <c r="BL293" s="8"/>
      <c r="BM293" s="6"/>
      <c r="BN293" s="12"/>
      <c r="BO293" s="6"/>
      <c r="BP293" s="6"/>
      <c r="BQ293" s="12"/>
    </row>
    <row r="294" spans="3:69" ht="12" customHeight="1"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487" t="s">
        <v>202</v>
      </c>
      <c r="N294" s="488"/>
      <c r="O294" s="488"/>
      <c r="P294" s="488"/>
      <c r="Q294" s="488"/>
      <c r="R294" s="488"/>
      <c r="S294" s="488"/>
      <c r="T294" s="489" t="s">
        <v>203</v>
      </c>
      <c r="U294" s="488"/>
      <c r="V294" s="488"/>
      <c r="W294" s="488"/>
      <c r="X294" s="488"/>
      <c r="Y294" s="488"/>
      <c r="Z294" s="488"/>
      <c r="AA294" s="490"/>
      <c r="AB294" s="165"/>
      <c r="AC294" s="165"/>
      <c r="AD294" s="165"/>
      <c r="AE294" s="82"/>
      <c r="AF294" s="82"/>
      <c r="AG294" s="82"/>
      <c r="AH294" s="82"/>
      <c r="AI294" s="82"/>
      <c r="AJ294" s="82"/>
      <c r="AK294" s="82"/>
      <c r="AL294" s="82"/>
      <c r="AM294" s="105" t="s">
        <v>205</v>
      </c>
      <c r="AN294" s="104" t="s">
        <v>201</v>
      </c>
      <c r="AO294" s="45">
        <f>IF(AU291="","",AU291)</f>
        <v>21</v>
      </c>
      <c r="AP294" s="36" t="str">
        <f t="shared" si="78"/>
        <v>-</v>
      </c>
      <c r="AQ294" s="1">
        <f>IF(AS291="","",AS291)</f>
        <v>3</v>
      </c>
      <c r="AR294" s="542" t="str">
        <f>IF(AT291="","",AT291)</f>
        <v>-</v>
      </c>
      <c r="AS294" s="402"/>
      <c r="AT294" s="422"/>
      <c r="AU294" s="422"/>
      <c r="AV294" s="498"/>
      <c r="AW294" s="35">
        <v>21</v>
      </c>
      <c r="AX294" s="36" t="str">
        <f t="shared" si="76"/>
        <v>-</v>
      </c>
      <c r="AY294" s="37">
        <v>13</v>
      </c>
      <c r="AZ294" s="522"/>
      <c r="BA294" s="35">
        <v>21</v>
      </c>
      <c r="BB294" s="36" t="str">
        <f t="shared" si="77"/>
        <v>-</v>
      </c>
      <c r="BC294" s="37">
        <v>11</v>
      </c>
      <c r="BD294" s="525"/>
      <c r="BE294" s="362"/>
      <c r="BF294" s="363"/>
      <c r="BG294" s="363"/>
      <c r="BH294" s="364"/>
      <c r="BI294" s="9"/>
      <c r="BJ294" s="20">
        <f>COUNTIF(AO293:BD295,"○")</f>
        <v>3</v>
      </c>
      <c r="BK294" s="21">
        <f>COUNTIF(AO293:BD295,"×")</f>
        <v>0</v>
      </c>
      <c r="BL294" s="14">
        <f>(IF((AO293&gt;AQ293),1,0))+(IF((AO294&gt;AQ294),1,0))+(IF((AO295&gt;AQ295),1,0))+(IF((AS293&gt;AU293),1,0))+(IF((AS294&gt;AU294),1,0))+(IF((AS295&gt;AU295),1,0))+(IF((AW293&gt;AY293),1,0))+(IF((AW294&gt;AY294),1,0))+(IF((AW295&gt;AY295),1,0))+(IF((BA293&gt;BC293),1,0))+(IF((BA294&gt;BC294),1,0))+(IF((BA295&gt;BC295),1,0))</f>
        <v>6</v>
      </c>
      <c r="BM294" s="15">
        <f>(IF((AO293&lt;AQ293),1,0))+(IF((AO294&lt;AQ294),1,0))+(IF((AO295&lt;AQ295),1,0))+(IF((AS293&lt;AU293),1,0))+(IF((AS294&lt;AU294),1,0))+(IF((AS295&lt;AU295),1,0))+(IF((AW293&lt;AY293),1,0))+(IF((AW294&lt;AY294),1,0))+(IF((AW295&lt;AY295),1,0))+(IF((BA293&lt;BC293),1,0))+(IF((BA294&lt;BC294),1,0))+(IF((BA295&lt;BC295),1,0))</f>
        <v>0</v>
      </c>
      <c r="BN294" s="16">
        <f>BL294-BM294</f>
        <v>6</v>
      </c>
      <c r="BO294" s="21">
        <f>SUM(AO293:AO295,AS293:AS295,AW293:AW295,BA293:BA295)</f>
        <v>128</v>
      </c>
      <c r="BP294" s="21">
        <f>SUM(AQ293:AQ295,AU293:AU295,AY293:AY295,BC293:BC295)</f>
        <v>68</v>
      </c>
      <c r="BQ294" s="22">
        <f>BO294-BP294</f>
        <v>60</v>
      </c>
    </row>
    <row r="295" spans="3:69" ht="12" customHeight="1"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447" t="s">
        <v>205</v>
      </c>
      <c r="N295" s="448"/>
      <c r="O295" s="448"/>
      <c r="P295" s="448"/>
      <c r="Q295" s="448"/>
      <c r="R295" s="448"/>
      <c r="S295" s="448"/>
      <c r="T295" s="479" t="s">
        <v>201</v>
      </c>
      <c r="U295" s="479"/>
      <c r="V295" s="479"/>
      <c r="W295" s="479"/>
      <c r="X295" s="479"/>
      <c r="Y295" s="479"/>
      <c r="Z295" s="479"/>
      <c r="AA295" s="480"/>
      <c r="AB295" s="165"/>
      <c r="AC295" s="165"/>
      <c r="AD295" s="165"/>
      <c r="AE295" s="82"/>
      <c r="AF295" s="82"/>
      <c r="AG295" s="82"/>
      <c r="AH295" s="82"/>
      <c r="AI295" s="82"/>
      <c r="AJ295" s="82"/>
      <c r="AK295" s="82"/>
      <c r="AL295" s="82"/>
      <c r="AM295" s="108"/>
      <c r="AN295" s="107" t="s">
        <v>21</v>
      </c>
      <c r="AO295" s="46">
        <f>IF(AU292="","",AU292)</f>
      </c>
      <c r="AP295" s="36">
        <f t="shared" si="78"/>
      </c>
      <c r="AQ295" s="47">
        <f>IF(AS292="","",AS292)</f>
      </c>
      <c r="AR295" s="555">
        <f>IF(AT292="","",AT292)</f>
      </c>
      <c r="AS295" s="558"/>
      <c r="AT295" s="500"/>
      <c r="AU295" s="500"/>
      <c r="AV295" s="501"/>
      <c r="AW295" s="42"/>
      <c r="AX295" s="36">
        <f t="shared" si="76"/>
      </c>
      <c r="AY295" s="43"/>
      <c r="AZ295" s="523"/>
      <c r="BA295" s="42"/>
      <c r="BB295" s="44">
        <f t="shared" si="77"/>
      </c>
      <c r="BC295" s="43"/>
      <c r="BD295" s="526"/>
      <c r="BE295" s="17">
        <f>BJ294</f>
        <v>3</v>
      </c>
      <c r="BF295" s="18" t="s">
        <v>87</v>
      </c>
      <c r="BG295" s="18">
        <f>BK294</f>
        <v>0</v>
      </c>
      <c r="BH295" s="19" t="s">
        <v>84</v>
      </c>
      <c r="BI295" s="9"/>
      <c r="BJ295" s="28"/>
      <c r="BK295" s="29"/>
      <c r="BL295" s="28"/>
      <c r="BM295" s="29"/>
      <c r="BN295" s="30"/>
      <c r="BO295" s="29"/>
      <c r="BP295" s="29"/>
      <c r="BQ295" s="30"/>
    </row>
    <row r="296" spans="13:69" ht="12" customHeight="1">
      <c r="M296" s="478" t="s">
        <v>138</v>
      </c>
      <c r="N296" s="478"/>
      <c r="O296" s="478"/>
      <c r="P296" s="478"/>
      <c r="Q296" s="478"/>
      <c r="R296" s="478"/>
      <c r="S296" s="478"/>
      <c r="T296" s="478"/>
      <c r="U296" s="478"/>
      <c r="V296" s="478"/>
      <c r="W296" s="478"/>
      <c r="X296" s="478"/>
      <c r="Y296" s="478"/>
      <c r="Z296" s="478"/>
      <c r="AA296" s="478"/>
      <c r="AB296" s="7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109" t="s">
        <v>241</v>
      </c>
      <c r="AN296" s="106" t="s">
        <v>221</v>
      </c>
      <c r="AO296" s="45">
        <f>IF(AY290="","",AY290)</f>
        <v>21</v>
      </c>
      <c r="AP296" s="48" t="str">
        <f t="shared" si="78"/>
        <v>-</v>
      </c>
      <c r="AQ296" s="1">
        <f>IF(AW290="","",AW290)</f>
        <v>17</v>
      </c>
      <c r="AR296" s="541" t="str">
        <f>IF(AZ290="","",IF(AZ290="○","×",IF(AZ290="×","○")))</f>
        <v>○</v>
      </c>
      <c r="AS296" s="49">
        <f>IF(AY293="","",AY293)</f>
        <v>10</v>
      </c>
      <c r="AT296" s="36" t="str">
        <f aca="true" t="shared" si="79" ref="AT296:AT301">IF(AS296="","","-")</f>
        <v>-</v>
      </c>
      <c r="AU296" s="1">
        <f>IF(AW293="","",AW293)</f>
        <v>21</v>
      </c>
      <c r="AV296" s="541" t="str">
        <f>IF(AZ293="","",IF(AZ293="○","×",IF(AZ293="×","○")))</f>
        <v>×</v>
      </c>
      <c r="AW296" s="401"/>
      <c r="AX296" s="421"/>
      <c r="AY296" s="421"/>
      <c r="AZ296" s="543"/>
      <c r="BA296" s="35">
        <v>14</v>
      </c>
      <c r="BB296" s="36" t="str">
        <f t="shared" si="77"/>
        <v>-</v>
      </c>
      <c r="BC296" s="37">
        <v>21</v>
      </c>
      <c r="BD296" s="525" t="str">
        <f>IF(BA296&lt;&gt;"",IF(BA296&gt;BC296,IF(BA297&gt;BC297,"○",IF(BA298&gt;BC298,"○","×")),IF(BA297&gt;BC297,IF(BA298&gt;BC298,"○","×"),"×")),"")</f>
        <v>×</v>
      </c>
      <c r="BE296" s="359" t="s">
        <v>51</v>
      </c>
      <c r="BF296" s="360"/>
      <c r="BG296" s="360"/>
      <c r="BH296" s="361"/>
      <c r="BI296" s="9"/>
      <c r="BJ296" s="20"/>
      <c r="BK296" s="21"/>
      <c r="BL296" s="20"/>
      <c r="BM296" s="21"/>
      <c r="BN296" s="22"/>
      <c r="BO296" s="21"/>
      <c r="BP296" s="21"/>
      <c r="BQ296" s="22"/>
    </row>
    <row r="297" spans="13:69" ht="12" customHeight="1">
      <c r="M297" s="473" t="s">
        <v>267</v>
      </c>
      <c r="N297" s="474"/>
      <c r="O297" s="474"/>
      <c r="P297" s="474"/>
      <c r="Q297" s="474"/>
      <c r="R297" s="474"/>
      <c r="S297" s="474"/>
      <c r="T297" s="475" t="s">
        <v>351</v>
      </c>
      <c r="U297" s="475"/>
      <c r="V297" s="475"/>
      <c r="W297" s="475"/>
      <c r="X297" s="475"/>
      <c r="Y297" s="475"/>
      <c r="Z297" s="475"/>
      <c r="AA297" s="477"/>
      <c r="AB297" s="72"/>
      <c r="AC297" s="115"/>
      <c r="AD297" s="114"/>
      <c r="AE297" s="82"/>
      <c r="AF297" s="82"/>
      <c r="AG297" s="82"/>
      <c r="AH297" s="82"/>
      <c r="AI297" s="82"/>
      <c r="AJ297" s="82"/>
      <c r="AK297" s="82"/>
      <c r="AL297" s="82"/>
      <c r="AM297" s="105" t="s">
        <v>243</v>
      </c>
      <c r="AN297" s="104" t="s">
        <v>221</v>
      </c>
      <c r="AO297" s="45">
        <f>IF(AY291="","",AY291)</f>
        <v>21</v>
      </c>
      <c r="AP297" s="36" t="str">
        <f t="shared" si="78"/>
        <v>-</v>
      </c>
      <c r="AQ297" s="1">
        <f>IF(AW291="","",AW291)</f>
        <v>17</v>
      </c>
      <c r="AR297" s="542">
        <f>IF(AT294="","",AT294)</f>
      </c>
      <c r="AS297" s="49">
        <f>IF(AY294="","",AY294)</f>
        <v>13</v>
      </c>
      <c r="AT297" s="36" t="str">
        <f t="shared" si="79"/>
        <v>-</v>
      </c>
      <c r="AU297" s="1">
        <f>IF(AW294="","",AW294)</f>
        <v>21</v>
      </c>
      <c r="AV297" s="542" t="str">
        <f>IF(AX294="","",AX294)</f>
        <v>-</v>
      </c>
      <c r="AW297" s="402"/>
      <c r="AX297" s="422"/>
      <c r="AY297" s="422"/>
      <c r="AZ297" s="498"/>
      <c r="BA297" s="35">
        <v>19</v>
      </c>
      <c r="BB297" s="36" t="str">
        <f t="shared" si="77"/>
        <v>-</v>
      </c>
      <c r="BC297" s="37">
        <v>21</v>
      </c>
      <c r="BD297" s="525"/>
      <c r="BE297" s="362"/>
      <c r="BF297" s="363"/>
      <c r="BG297" s="363"/>
      <c r="BH297" s="364"/>
      <c r="BI297" s="9"/>
      <c r="BJ297" s="20">
        <f>COUNTIF(AO296:BD298,"○")</f>
        <v>1</v>
      </c>
      <c r="BK297" s="21">
        <f>COUNTIF(AO296:BD298,"×")</f>
        <v>2</v>
      </c>
      <c r="BL297" s="14">
        <f>(IF((AO296&gt;AQ296),1,0))+(IF((AO297&gt;AQ297),1,0))+(IF((AO298&gt;AQ298),1,0))+(IF((AS296&gt;AU296),1,0))+(IF((AS297&gt;AU297),1,0))+(IF((AS298&gt;AU298),1,0))+(IF((AW296&gt;AY296),1,0))+(IF((AW297&gt;AY297),1,0))+(IF((AW298&gt;AY298),1,0))+(IF((BA296&gt;BC296),1,0))+(IF((BA297&gt;BC297),1,0))+(IF((BA298&gt;BC298),1,0))</f>
        <v>2</v>
      </c>
      <c r="BM297" s="15">
        <f>(IF((AO296&lt;AQ296),1,0))+(IF((AO297&lt;AQ297),1,0))+(IF((AO298&lt;AQ298),1,0))+(IF((AS296&lt;AU296),1,0))+(IF((AS297&lt;AU297),1,0))+(IF((AS298&lt;AU298),1,0))+(IF((AW296&lt;AY296),1,0))+(IF((AW297&lt;AY297),1,0))+(IF((AW298&lt;AY298),1,0))+(IF((BA296&lt;BC296),1,0))+(IF((BA297&lt;BC297),1,0))+(IF((BA298&lt;BC298),1,0))</f>
        <v>4</v>
      </c>
      <c r="BN297" s="16">
        <f>BL297-BM297</f>
        <v>-2</v>
      </c>
      <c r="BO297" s="21">
        <f>SUM(AO296:AO298,AS296:AS298,AW296:AW298,BA296:BA298)</f>
        <v>98</v>
      </c>
      <c r="BP297" s="21">
        <f>SUM(AQ296:AQ298,AU296:AU298,AY296:AY298,BC296:BC298)</f>
        <v>118</v>
      </c>
      <c r="BQ297" s="22">
        <f>BO297-BP297</f>
        <v>-20</v>
      </c>
    </row>
    <row r="298" spans="13:69" ht="12" customHeight="1">
      <c r="M298" s="447" t="s">
        <v>269</v>
      </c>
      <c r="N298" s="448"/>
      <c r="O298" s="448"/>
      <c r="P298" s="448"/>
      <c r="Q298" s="448"/>
      <c r="R298" s="448"/>
      <c r="S298" s="448"/>
      <c r="T298" s="470" t="s">
        <v>351</v>
      </c>
      <c r="U298" s="470"/>
      <c r="V298" s="470"/>
      <c r="W298" s="470"/>
      <c r="X298" s="470"/>
      <c r="Y298" s="470"/>
      <c r="Z298" s="470"/>
      <c r="AA298" s="471"/>
      <c r="AB298" s="7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108"/>
      <c r="AN298" s="107" t="s">
        <v>18</v>
      </c>
      <c r="AO298" s="46">
        <f>IF(AY292="","",AY292)</f>
      </c>
      <c r="AP298" s="44">
        <f t="shared" si="78"/>
      </c>
      <c r="AQ298" s="47">
        <f>IF(AW292="","",AW292)</f>
      </c>
      <c r="AR298" s="555">
        <f>IF(AT295="","",AT295)</f>
      </c>
      <c r="AS298" s="50">
        <f>IF(AY295="","",AY295)</f>
      </c>
      <c r="AT298" s="36">
        <f t="shared" si="79"/>
      </c>
      <c r="AU298" s="47">
        <f>IF(AW295="","",AW295)</f>
      </c>
      <c r="AV298" s="555">
        <f>IF(AX295="","",AX295)</f>
      </c>
      <c r="AW298" s="558"/>
      <c r="AX298" s="500"/>
      <c r="AY298" s="500"/>
      <c r="AZ298" s="501"/>
      <c r="BA298" s="42"/>
      <c r="BB298" s="36">
        <f t="shared" si="77"/>
      </c>
      <c r="BC298" s="43"/>
      <c r="BD298" s="526"/>
      <c r="BE298" s="17">
        <f>BJ297</f>
        <v>1</v>
      </c>
      <c r="BF298" s="18" t="s">
        <v>87</v>
      </c>
      <c r="BG298" s="18">
        <f>BK297</f>
        <v>2</v>
      </c>
      <c r="BH298" s="19" t="s">
        <v>84</v>
      </c>
      <c r="BI298" s="9"/>
      <c r="BJ298" s="20"/>
      <c r="BK298" s="21"/>
      <c r="BL298" s="20"/>
      <c r="BM298" s="21"/>
      <c r="BN298" s="22"/>
      <c r="BO298" s="21"/>
      <c r="BP298" s="21"/>
      <c r="BQ298" s="22"/>
    </row>
    <row r="299" spans="26:69" ht="12" customHeight="1">
      <c r="Z299" s="72"/>
      <c r="AA299" s="72"/>
      <c r="AB299" s="7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105" t="s">
        <v>267</v>
      </c>
      <c r="AN299" s="106" t="s">
        <v>351</v>
      </c>
      <c r="AO299" s="45">
        <f>IF(BC290="","",BC290)</f>
        <v>21</v>
      </c>
      <c r="AP299" s="36" t="str">
        <f t="shared" si="78"/>
        <v>-</v>
      </c>
      <c r="AQ299" s="1">
        <f>IF(BA290="","",BA290)</f>
        <v>14</v>
      </c>
      <c r="AR299" s="541" t="str">
        <f>IF(BD290="","",IF(BD290="○","×",IF(BD290="×","○")))</f>
        <v>○</v>
      </c>
      <c r="AS299" s="49">
        <f>IF(BC293="","",BC293)</f>
        <v>21</v>
      </c>
      <c r="AT299" s="48" t="str">
        <f t="shared" si="79"/>
        <v>-</v>
      </c>
      <c r="AU299" s="1">
        <f>IF(BA293="","",BA293)</f>
        <v>23</v>
      </c>
      <c r="AV299" s="541" t="str">
        <f>IF(BD293="","",IF(BD293="○","×",IF(BD293="×","○")))</f>
        <v>×</v>
      </c>
      <c r="AW299" s="51">
        <f>IF(BC296="","",BC296)</f>
        <v>21</v>
      </c>
      <c r="AX299" s="36" t="str">
        <f>IF(AW299="","","-")</f>
        <v>-</v>
      </c>
      <c r="AY299" s="5">
        <f>IF(BA296="","",BA296)</f>
        <v>14</v>
      </c>
      <c r="AZ299" s="541" t="str">
        <f>IF(BD296="","",IF(BD296="○","×",IF(BD296="×","○")))</f>
        <v>○</v>
      </c>
      <c r="BA299" s="401"/>
      <c r="BB299" s="421"/>
      <c r="BC299" s="421"/>
      <c r="BD299" s="574"/>
      <c r="BE299" s="359" t="s">
        <v>52</v>
      </c>
      <c r="BF299" s="360"/>
      <c r="BG299" s="360"/>
      <c r="BH299" s="361"/>
      <c r="BI299" s="9"/>
      <c r="BJ299" s="8"/>
      <c r="BK299" s="6"/>
      <c r="BL299" s="8"/>
      <c r="BM299" s="6"/>
      <c r="BN299" s="12"/>
      <c r="BO299" s="6"/>
      <c r="BP299" s="6"/>
      <c r="BQ299" s="12"/>
    </row>
    <row r="300" spans="26:69" ht="12" customHeight="1">
      <c r="Z300" s="72"/>
      <c r="AA300" s="72"/>
      <c r="AB300" s="7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105" t="s">
        <v>269</v>
      </c>
      <c r="AN300" s="104" t="s">
        <v>351</v>
      </c>
      <c r="AO300" s="45">
        <f>IF(BC291="","",BC291)</f>
        <v>21</v>
      </c>
      <c r="AP300" s="36" t="str">
        <f t="shared" si="78"/>
        <v>-</v>
      </c>
      <c r="AQ300" s="1">
        <f>IF(BA291="","",BA291)</f>
        <v>14</v>
      </c>
      <c r="AR300" s="542" t="str">
        <f>IF(AT297="","",AT297)</f>
        <v>-</v>
      </c>
      <c r="AS300" s="49">
        <f>IF(BC294="","",BC294)</f>
        <v>11</v>
      </c>
      <c r="AT300" s="36" t="str">
        <f t="shared" si="79"/>
        <v>-</v>
      </c>
      <c r="AU300" s="1">
        <f>IF(BA294="","",BA294)</f>
        <v>21</v>
      </c>
      <c r="AV300" s="542">
        <f>IF(AX297="","",AX297)</f>
      </c>
      <c r="AW300" s="49">
        <f>IF(BC297="","",BC297)</f>
        <v>21</v>
      </c>
      <c r="AX300" s="36" t="str">
        <f>IF(AW300="","","-")</f>
        <v>-</v>
      </c>
      <c r="AY300" s="1">
        <f>IF(BA297="","",BA297)</f>
        <v>19</v>
      </c>
      <c r="AZ300" s="542" t="str">
        <f>IF(BB297="","",BB297)</f>
        <v>-</v>
      </c>
      <c r="BA300" s="402"/>
      <c r="BB300" s="422"/>
      <c r="BC300" s="422"/>
      <c r="BD300" s="575"/>
      <c r="BE300" s="362"/>
      <c r="BF300" s="363"/>
      <c r="BG300" s="363"/>
      <c r="BH300" s="364"/>
      <c r="BI300" s="9"/>
      <c r="BJ300" s="20">
        <f>COUNTIF(AO299:BD301,"○")</f>
        <v>2</v>
      </c>
      <c r="BK300" s="21">
        <f>COUNTIF(AO299:BD301,"×")</f>
        <v>1</v>
      </c>
      <c r="BL300" s="14">
        <f>(IF((AO299&gt;AQ299),1,0))+(IF((AO300&gt;AQ300),1,0))+(IF((AO301&gt;AQ301),1,0))+(IF((AS299&gt;AU299),1,0))+(IF((AS300&gt;AU300),1,0))+(IF((AS301&gt;AU301),1,0))+(IF((AW299&gt;AY299),1,0))+(IF((AW300&gt;AY300),1,0))+(IF((AW301&gt;AY301),1,0))+(IF((BA299&gt;BC299),1,0))+(IF((BA300&gt;BC300),1,0))+(IF((BA301&gt;BC301),1,0))</f>
        <v>4</v>
      </c>
      <c r="BM300" s="15">
        <f>(IF((AO299&lt;AQ299),1,0))+(IF((AO300&lt;AQ300),1,0))+(IF((AO301&lt;AQ301),1,0))+(IF((AS299&lt;AU299),1,0))+(IF((AS300&lt;AU300),1,0))+(IF((AS301&lt;AU301),1,0))+(IF((AW299&lt;AY299),1,0))+(IF((AW300&lt;AY300),1,0))+(IF((AW301&lt;AY301),1,0))+(IF((BA299&lt;BC299),1,0))+(IF((BA300&lt;BC300),1,0))+(IF((BA301&lt;BC301),1,0))</f>
        <v>2</v>
      </c>
      <c r="BN300" s="16">
        <f>BL300-BM300</f>
        <v>2</v>
      </c>
      <c r="BO300" s="21">
        <f>SUM(AO299:AO301,AS299:AS301,AW299:AW301,BA299:BA301)</f>
        <v>116</v>
      </c>
      <c r="BP300" s="21">
        <f>SUM(AQ299:AQ301,AU299:AU301,AY299:AY301,BC299:BC301)</f>
        <v>105</v>
      </c>
      <c r="BQ300" s="22">
        <f>BO300-BP300</f>
        <v>11</v>
      </c>
    </row>
    <row r="301" spans="26:69" ht="12" customHeight="1" thickBot="1">
      <c r="Z301" s="72"/>
      <c r="AA301" s="72"/>
      <c r="AB301" s="7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103"/>
      <c r="AN301" s="102" t="s">
        <v>22</v>
      </c>
      <c r="AO301" s="52">
        <f>IF(BC292="","",BC292)</f>
      </c>
      <c r="AP301" s="53">
        <f t="shared" si="78"/>
      </c>
      <c r="AQ301" s="2">
        <f>IF(BA292="","",BA292)</f>
      </c>
      <c r="AR301" s="544">
        <f>IF(AT298="","",AT298)</f>
      </c>
      <c r="AS301" s="54">
        <f>IF(BC295="","",BC295)</f>
      </c>
      <c r="AT301" s="53">
        <f t="shared" si="79"/>
      </c>
      <c r="AU301" s="2">
        <f>IF(BA295="","",BA295)</f>
      </c>
      <c r="AV301" s="544">
        <f>IF(AX298="","",AX298)</f>
      </c>
      <c r="AW301" s="54">
        <f>IF(BC298="","",BC298)</f>
      </c>
      <c r="AX301" s="53">
        <f>IF(AW301="","","-")</f>
      </c>
      <c r="AY301" s="2">
        <f>IF(BA298="","",BA298)</f>
      </c>
      <c r="AZ301" s="544">
        <f>IF(BB298="","",BB298)</f>
      </c>
      <c r="BA301" s="423"/>
      <c r="BB301" s="424"/>
      <c r="BC301" s="424"/>
      <c r="BD301" s="576"/>
      <c r="BE301" s="32">
        <f>BJ300</f>
        <v>2</v>
      </c>
      <c r="BF301" s="33" t="s">
        <v>87</v>
      </c>
      <c r="BG301" s="33">
        <f>BK300</f>
        <v>1</v>
      </c>
      <c r="BH301" s="34" t="s">
        <v>84</v>
      </c>
      <c r="BI301" s="9"/>
      <c r="BJ301" s="28"/>
      <c r="BK301" s="29"/>
      <c r="BL301" s="28"/>
      <c r="BM301" s="29"/>
      <c r="BN301" s="30"/>
      <c r="BO301" s="29"/>
      <c r="BP301" s="29"/>
      <c r="BQ301" s="30"/>
    </row>
    <row r="302" spans="26:38" ht="15" customHeight="1">
      <c r="Z302" s="72"/>
      <c r="AA302" s="72"/>
      <c r="AB302" s="7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</row>
    <row r="303" spans="26:71" ht="15" customHeight="1" thickBot="1">
      <c r="Z303" s="72"/>
      <c r="AA303" s="72"/>
      <c r="AB303" s="7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BM303" s="138"/>
      <c r="BN303" s="138"/>
      <c r="BO303" s="138"/>
      <c r="BP303" s="138"/>
      <c r="BQ303" s="138"/>
      <c r="BR303" s="138"/>
      <c r="BS303" s="138"/>
    </row>
    <row r="304" spans="1:65" ht="15" customHeight="1">
      <c r="A304" s="118"/>
      <c r="B304" s="118"/>
      <c r="C304" s="119"/>
      <c r="D304" s="123"/>
      <c r="E304" s="123"/>
      <c r="F304" s="123"/>
      <c r="G304" s="123"/>
      <c r="H304" s="123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1"/>
      <c r="T304" s="121"/>
      <c r="U304" s="121"/>
      <c r="V304" s="121"/>
      <c r="W304" s="121"/>
      <c r="X304" s="120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00"/>
    </row>
    <row r="305" spans="1:65" ht="15" customHeight="1" thickBot="1">
      <c r="A305" s="100"/>
      <c r="B305" s="100"/>
      <c r="C305" s="293" t="s">
        <v>164</v>
      </c>
      <c r="D305" s="168" t="s">
        <v>155</v>
      </c>
      <c r="E305" s="389" t="s">
        <v>4</v>
      </c>
      <c r="F305" s="390"/>
      <c r="G305" s="390"/>
      <c r="H305" s="391"/>
      <c r="I305" s="180"/>
      <c r="J305" s="93"/>
      <c r="K305" s="93"/>
      <c r="L305" s="93"/>
      <c r="M305" s="93"/>
      <c r="N305" s="93"/>
      <c r="O305" s="93"/>
      <c r="P305" s="374" t="s">
        <v>126</v>
      </c>
      <c r="Q305" s="374"/>
      <c r="R305" s="374"/>
      <c r="S305" s="374"/>
      <c r="T305" s="374"/>
      <c r="U305" s="374"/>
      <c r="V305" s="374"/>
      <c r="W305" s="374"/>
      <c r="X305" s="374"/>
      <c r="Y305" s="374"/>
      <c r="Z305" s="374"/>
      <c r="AA305" s="374"/>
      <c r="AB305" s="374"/>
      <c r="AC305" s="374"/>
      <c r="AD305" s="374"/>
      <c r="AE305" s="374"/>
      <c r="AF305" s="374"/>
      <c r="AG305" s="374"/>
      <c r="AH305" s="374"/>
      <c r="AI305" s="374"/>
      <c r="AJ305" s="374"/>
      <c r="AK305" s="374"/>
      <c r="AL305" s="374"/>
      <c r="AM305" s="374"/>
      <c r="AN305" s="374"/>
      <c r="AO305" s="374"/>
      <c r="AP305" s="374"/>
      <c r="AQ305" s="374"/>
      <c r="AR305" s="374"/>
      <c r="AS305" s="374"/>
      <c r="AT305" s="374"/>
      <c r="AU305" s="374"/>
      <c r="AV305" s="374"/>
      <c r="AW305" s="374"/>
      <c r="AX305" s="374"/>
      <c r="AY305" s="374"/>
      <c r="AZ305" s="374"/>
      <c r="BA305" s="374"/>
      <c r="BB305" s="374"/>
      <c r="BC305" s="374"/>
      <c r="BD305" s="374"/>
      <c r="BE305" s="374"/>
      <c r="BF305" s="374"/>
      <c r="BG305" s="374"/>
      <c r="BH305" s="374"/>
      <c r="BI305" s="100"/>
      <c r="BJ305" s="100"/>
      <c r="BK305" s="100"/>
      <c r="BL305" s="100"/>
      <c r="BM305" s="100"/>
    </row>
    <row r="306" spans="1:65" ht="15" customHeight="1" thickBot="1" thickTop="1">
      <c r="A306" s="100"/>
      <c r="B306" s="100"/>
      <c r="C306" s="294" t="s">
        <v>167</v>
      </c>
      <c r="D306" s="170" t="s">
        <v>155</v>
      </c>
      <c r="E306" s="392"/>
      <c r="F306" s="393"/>
      <c r="G306" s="393"/>
      <c r="H306" s="394"/>
      <c r="I306" s="309">
        <v>15</v>
      </c>
      <c r="J306" s="310">
        <v>16</v>
      </c>
      <c r="K306" s="311"/>
      <c r="L306" s="153"/>
      <c r="M306" s="153"/>
      <c r="N306" s="94"/>
      <c r="O306" s="93"/>
      <c r="P306" s="374"/>
      <c r="Q306" s="374"/>
      <c r="R306" s="374"/>
      <c r="S306" s="374"/>
      <c r="T306" s="374"/>
      <c r="U306" s="374"/>
      <c r="V306" s="374"/>
      <c r="W306" s="374"/>
      <c r="X306" s="374"/>
      <c r="Y306" s="374"/>
      <c r="Z306" s="374"/>
      <c r="AA306" s="374"/>
      <c r="AB306" s="374"/>
      <c r="AC306" s="374"/>
      <c r="AD306" s="374"/>
      <c r="AE306" s="374"/>
      <c r="AF306" s="374"/>
      <c r="AG306" s="374"/>
      <c r="AH306" s="374"/>
      <c r="AI306" s="374"/>
      <c r="AJ306" s="374"/>
      <c r="AK306" s="374"/>
      <c r="AL306" s="374"/>
      <c r="AM306" s="374"/>
      <c r="AN306" s="374"/>
      <c r="AO306" s="374"/>
      <c r="AP306" s="374"/>
      <c r="AQ306" s="374"/>
      <c r="AR306" s="374"/>
      <c r="AS306" s="374"/>
      <c r="AT306" s="374"/>
      <c r="AU306" s="374"/>
      <c r="AV306" s="374"/>
      <c r="AW306" s="374"/>
      <c r="AX306" s="374"/>
      <c r="AY306" s="374"/>
      <c r="AZ306" s="374"/>
      <c r="BA306" s="374"/>
      <c r="BB306" s="374"/>
      <c r="BC306" s="374"/>
      <c r="BD306" s="374"/>
      <c r="BE306" s="374"/>
      <c r="BF306" s="374"/>
      <c r="BG306" s="374"/>
      <c r="BH306" s="374"/>
      <c r="BI306" s="100"/>
      <c r="BJ306" s="100"/>
      <c r="BK306" s="100"/>
      <c r="BL306" s="100"/>
      <c r="BM306" s="100"/>
    </row>
    <row r="307" spans="1:66" ht="15" customHeight="1" thickTop="1">
      <c r="A307" s="100"/>
      <c r="B307" s="100"/>
      <c r="C307" s="295" t="s">
        <v>172</v>
      </c>
      <c r="D307" s="172" t="s">
        <v>116</v>
      </c>
      <c r="E307" s="395" t="s">
        <v>13</v>
      </c>
      <c r="F307" s="396"/>
      <c r="G307" s="396"/>
      <c r="H307" s="397"/>
      <c r="I307" s="152">
        <v>8</v>
      </c>
      <c r="J307" s="152">
        <v>14</v>
      </c>
      <c r="K307" s="156"/>
      <c r="L307" s="336"/>
      <c r="M307" s="318"/>
      <c r="N307" s="96"/>
      <c r="O307" s="94"/>
      <c r="P307" s="93"/>
      <c r="Q307" s="127" t="s">
        <v>96</v>
      </c>
      <c r="R307" s="75"/>
      <c r="S307" s="100"/>
      <c r="T307" s="100"/>
      <c r="U307" s="100"/>
      <c r="V307" s="128"/>
      <c r="W307" s="128"/>
      <c r="X307" s="128"/>
      <c r="Y307" s="128"/>
      <c r="Z307" s="128"/>
      <c r="AA307" s="97"/>
      <c r="AB307" s="100"/>
      <c r="AC307" s="100"/>
      <c r="AD307" s="100"/>
      <c r="AE307" s="100"/>
      <c r="AF307" s="74"/>
      <c r="AG307" s="74"/>
      <c r="AH307" s="74"/>
      <c r="AI307" s="74"/>
      <c r="AJ307" s="74"/>
      <c r="AK307" s="74"/>
      <c r="AL307" s="74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</row>
    <row r="308" spans="1:66" ht="15" customHeight="1" thickBot="1">
      <c r="A308" s="100"/>
      <c r="B308" s="100"/>
      <c r="C308" s="296" t="s">
        <v>174</v>
      </c>
      <c r="D308" s="174" t="s">
        <v>116</v>
      </c>
      <c r="E308" s="398"/>
      <c r="F308" s="399"/>
      <c r="G308" s="399"/>
      <c r="H308" s="400"/>
      <c r="I308" s="98"/>
      <c r="J308" s="153"/>
      <c r="K308" s="98"/>
      <c r="L308" s="98"/>
      <c r="M308" s="157"/>
      <c r="N308" s="96">
        <v>10</v>
      </c>
      <c r="O308" s="94">
        <v>4</v>
      </c>
      <c r="P308" s="126"/>
      <c r="Q308" s="487" t="s">
        <v>346</v>
      </c>
      <c r="R308" s="488"/>
      <c r="S308" s="488"/>
      <c r="T308" s="488"/>
      <c r="U308" s="488"/>
      <c r="V308" s="488"/>
      <c r="W308" s="488"/>
      <c r="X308" s="489" t="s">
        <v>117</v>
      </c>
      <c r="Y308" s="488"/>
      <c r="Z308" s="488"/>
      <c r="AA308" s="488"/>
      <c r="AB308" s="488"/>
      <c r="AC308" s="488"/>
      <c r="AD308" s="488"/>
      <c r="AE308" s="490"/>
      <c r="AF308" s="100"/>
      <c r="AG308" s="100"/>
      <c r="AH308" s="100"/>
      <c r="AI308" s="100"/>
      <c r="AJ308" s="100"/>
      <c r="AK308" s="100"/>
      <c r="AL308" s="100"/>
      <c r="AM308" s="100"/>
      <c r="AN308" s="282" t="s">
        <v>359</v>
      </c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</row>
    <row r="309" spans="1:66" ht="15" customHeight="1" thickBot="1" thickTop="1">
      <c r="A309" s="100"/>
      <c r="B309" s="100"/>
      <c r="C309" s="316" t="s">
        <v>346</v>
      </c>
      <c r="D309" s="172" t="s">
        <v>117</v>
      </c>
      <c r="E309" s="395" t="s">
        <v>7</v>
      </c>
      <c r="F309" s="396"/>
      <c r="G309" s="396"/>
      <c r="H309" s="397"/>
      <c r="I309" s="98"/>
      <c r="J309" s="153"/>
      <c r="K309" s="98"/>
      <c r="L309" s="98"/>
      <c r="M309" s="98"/>
      <c r="N309" s="349">
        <v>15</v>
      </c>
      <c r="O309" s="350">
        <v>15</v>
      </c>
      <c r="P309" s="351"/>
      <c r="Q309" s="447" t="s">
        <v>340</v>
      </c>
      <c r="R309" s="448"/>
      <c r="S309" s="448"/>
      <c r="T309" s="448"/>
      <c r="U309" s="448"/>
      <c r="V309" s="448"/>
      <c r="W309" s="448"/>
      <c r="X309" s="479" t="s">
        <v>117</v>
      </c>
      <c r="Y309" s="479"/>
      <c r="Z309" s="479"/>
      <c r="AA309" s="479"/>
      <c r="AB309" s="479"/>
      <c r="AC309" s="479"/>
      <c r="AD309" s="479"/>
      <c r="AE309" s="48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</row>
    <row r="310" spans="1:66" ht="15" customHeight="1" thickBot="1" thickTop="1">
      <c r="A310" s="100"/>
      <c r="B310" s="100"/>
      <c r="C310" s="296" t="s">
        <v>340</v>
      </c>
      <c r="D310" s="174" t="s">
        <v>117</v>
      </c>
      <c r="E310" s="398"/>
      <c r="F310" s="399"/>
      <c r="G310" s="399"/>
      <c r="H310" s="400"/>
      <c r="I310" s="309">
        <v>15</v>
      </c>
      <c r="J310" s="310">
        <v>15</v>
      </c>
      <c r="K310" s="311"/>
      <c r="L310" s="337"/>
      <c r="M310" s="319"/>
      <c r="N310" s="352"/>
      <c r="O310" s="94"/>
      <c r="P310" s="93"/>
      <c r="Q310" s="478" t="s">
        <v>95</v>
      </c>
      <c r="R310" s="478"/>
      <c r="S310" s="478"/>
      <c r="T310" s="478"/>
      <c r="U310" s="478"/>
      <c r="V310" s="478"/>
      <c r="W310" s="478"/>
      <c r="X310" s="478"/>
      <c r="Y310" s="478"/>
      <c r="Z310" s="478"/>
      <c r="AA310" s="478"/>
      <c r="AB310" s="478"/>
      <c r="AC310" s="478"/>
      <c r="AD310" s="478"/>
      <c r="AE310" s="478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</row>
    <row r="311" spans="1:66" ht="15" customHeight="1" thickTop="1">
      <c r="A311" s="100"/>
      <c r="B311" s="100"/>
      <c r="C311" s="297" t="s">
        <v>343</v>
      </c>
      <c r="D311" s="176" t="s">
        <v>117</v>
      </c>
      <c r="E311" s="392" t="s">
        <v>3</v>
      </c>
      <c r="F311" s="393"/>
      <c r="G311" s="393"/>
      <c r="H311" s="394"/>
      <c r="I311" s="260">
        <v>8</v>
      </c>
      <c r="J311" s="152">
        <v>4</v>
      </c>
      <c r="K311" s="156"/>
      <c r="L311" s="317"/>
      <c r="M311" s="153"/>
      <c r="N311" s="94"/>
      <c r="O311" s="94"/>
      <c r="P311" s="93"/>
      <c r="Q311" s="473" t="s">
        <v>164</v>
      </c>
      <c r="R311" s="474"/>
      <c r="S311" s="474"/>
      <c r="T311" s="474"/>
      <c r="U311" s="474"/>
      <c r="V311" s="474"/>
      <c r="W311" s="474"/>
      <c r="X311" s="475" t="s">
        <v>155</v>
      </c>
      <c r="Y311" s="475"/>
      <c r="Z311" s="475"/>
      <c r="AA311" s="475"/>
      <c r="AB311" s="475"/>
      <c r="AC311" s="475"/>
      <c r="AD311" s="475"/>
      <c r="AE311" s="477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</row>
    <row r="312" spans="1:66" ht="15" customHeight="1">
      <c r="A312" s="100"/>
      <c r="B312" s="100"/>
      <c r="C312" s="298" t="s">
        <v>345</v>
      </c>
      <c r="D312" s="178" t="s">
        <v>117</v>
      </c>
      <c r="E312" s="546"/>
      <c r="F312" s="512"/>
      <c r="G312" s="512"/>
      <c r="H312" s="547"/>
      <c r="I312" s="93"/>
      <c r="J312" s="93"/>
      <c r="K312" s="93"/>
      <c r="L312" s="93"/>
      <c r="M312" s="93"/>
      <c r="N312" s="93"/>
      <c r="O312" s="93"/>
      <c r="P312" s="93"/>
      <c r="Q312" s="447" t="s">
        <v>167</v>
      </c>
      <c r="R312" s="448"/>
      <c r="S312" s="448"/>
      <c r="T312" s="448"/>
      <c r="U312" s="448"/>
      <c r="V312" s="448"/>
      <c r="W312" s="448"/>
      <c r="X312" s="470" t="s">
        <v>155</v>
      </c>
      <c r="Y312" s="470"/>
      <c r="Z312" s="470"/>
      <c r="AA312" s="470"/>
      <c r="AB312" s="470"/>
      <c r="AC312" s="470"/>
      <c r="AD312" s="470"/>
      <c r="AE312" s="471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</row>
    <row r="313" spans="1:66" ht="15" customHeight="1" thickBot="1">
      <c r="A313" s="100"/>
      <c r="B313" s="100"/>
      <c r="C313" s="246"/>
      <c r="D313" s="110"/>
      <c r="E313" s="253"/>
      <c r="F313" s="253"/>
      <c r="G313" s="253"/>
      <c r="H313" s="253"/>
      <c r="I313" s="93"/>
      <c r="J313" s="93"/>
      <c r="K313" s="93"/>
      <c r="L313" s="93"/>
      <c r="M313" s="93"/>
      <c r="N313" s="93"/>
      <c r="O313" s="93"/>
      <c r="P313" s="93"/>
      <c r="Q313" s="257"/>
      <c r="R313" s="257"/>
      <c r="S313" s="257"/>
      <c r="T313" s="257"/>
      <c r="U313" s="257"/>
      <c r="V313" s="257"/>
      <c r="W313" s="257"/>
      <c r="X313" s="259"/>
      <c r="Y313" s="259"/>
      <c r="Z313" s="259"/>
      <c r="AA313" s="259"/>
      <c r="AB313" s="259"/>
      <c r="AC313" s="259"/>
      <c r="AD313" s="259"/>
      <c r="AE313" s="259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</row>
    <row r="314" spans="1:66" ht="12" customHeight="1">
      <c r="A314" s="100"/>
      <c r="B314" s="100"/>
      <c r="C314" s="377" t="s">
        <v>46</v>
      </c>
      <c r="D314" s="378"/>
      <c r="E314" s="381" t="str">
        <f>C316</f>
        <v>田中　結加里</v>
      </c>
      <c r="F314" s="376"/>
      <c r="G314" s="376"/>
      <c r="H314" s="382"/>
      <c r="I314" s="375" t="str">
        <f>C319</f>
        <v>谷　広子</v>
      </c>
      <c r="J314" s="376"/>
      <c r="K314" s="376"/>
      <c r="L314" s="382"/>
      <c r="M314" s="375" t="str">
        <f>C322</f>
        <v>合田　はるみ</v>
      </c>
      <c r="N314" s="376"/>
      <c r="O314" s="376"/>
      <c r="P314" s="382"/>
      <c r="Q314" s="375" t="str">
        <f>C325</f>
        <v>青木　みか</v>
      </c>
      <c r="R314" s="376"/>
      <c r="S314" s="376"/>
      <c r="T314" s="382"/>
      <c r="U314" s="375" t="str">
        <f>C328</f>
        <v>西村　知恵</v>
      </c>
      <c r="V314" s="376"/>
      <c r="W314" s="376"/>
      <c r="X314" s="382"/>
      <c r="Y314" s="365" t="s">
        <v>78</v>
      </c>
      <c r="Z314" s="366"/>
      <c r="AA314" s="366"/>
      <c r="AB314" s="367"/>
      <c r="AC314" s="55"/>
      <c r="AD314" s="559" t="s">
        <v>80</v>
      </c>
      <c r="AE314" s="560"/>
      <c r="AF314" s="564" t="s">
        <v>81</v>
      </c>
      <c r="AG314" s="565"/>
      <c r="AH314" s="566"/>
      <c r="AI314" s="567" t="s">
        <v>82</v>
      </c>
      <c r="AJ314" s="568"/>
      <c r="AK314" s="569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</row>
    <row r="315" spans="1:66" ht="12" customHeight="1" thickBot="1">
      <c r="A315" s="100"/>
      <c r="B315" s="100"/>
      <c r="C315" s="379"/>
      <c r="D315" s="380"/>
      <c r="E315" s="388" t="str">
        <f>C317</f>
        <v>田中　昌美</v>
      </c>
      <c r="F315" s="385"/>
      <c r="G315" s="385"/>
      <c r="H315" s="386"/>
      <c r="I315" s="384" t="str">
        <f>C320</f>
        <v>矢野　初美</v>
      </c>
      <c r="J315" s="385"/>
      <c r="K315" s="385"/>
      <c r="L315" s="386"/>
      <c r="M315" s="384" t="str">
        <f>C323</f>
        <v>村上　利恵子</v>
      </c>
      <c r="N315" s="385"/>
      <c r="O315" s="385"/>
      <c r="P315" s="386"/>
      <c r="Q315" s="384" t="str">
        <f>C326</f>
        <v>福田　理恵</v>
      </c>
      <c r="R315" s="385"/>
      <c r="S315" s="385"/>
      <c r="T315" s="386"/>
      <c r="U315" s="384" t="str">
        <f>C329</f>
        <v>岡田　由依</v>
      </c>
      <c r="V315" s="385"/>
      <c r="W315" s="385"/>
      <c r="X315" s="386"/>
      <c r="Y315" s="368" t="s">
        <v>79</v>
      </c>
      <c r="Z315" s="369"/>
      <c r="AA315" s="369"/>
      <c r="AB315" s="370"/>
      <c r="AC315" s="55"/>
      <c r="AD315" s="7" t="s">
        <v>83</v>
      </c>
      <c r="AE315" s="3" t="s">
        <v>84</v>
      </c>
      <c r="AF315" s="7" t="s">
        <v>40</v>
      </c>
      <c r="AG315" s="3" t="s">
        <v>85</v>
      </c>
      <c r="AH315" s="4" t="s">
        <v>86</v>
      </c>
      <c r="AI315" s="3" t="s">
        <v>40</v>
      </c>
      <c r="AJ315" s="3" t="s">
        <v>85</v>
      </c>
      <c r="AK315" s="4" t="s">
        <v>86</v>
      </c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</row>
    <row r="316" spans="1:66" ht="12" customHeight="1">
      <c r="A316" s="100"/>
      <c r="B316" s="100"/>
      <c r="C316" s="89" t="s">
        <v>164</v>
      </c>
      <c r="D316" s="85" t="s">
        <v>155</v>
      </c>
      <c r="E316" s="494"/>
      <c r="F316" s="495"/>
      <c r="G316" s="495"/>
      <c r="H316" s="496"/>
      <c r="I316" s="35">
        <v>15</v>
      </c>
      <c r="J316" s="36" t="str">
        <f>IF(I316="","","-")</f>
        <v>-</v>
      </c>
      <c r="K316" s="37">
        <v>9</v>
      </c>
      <c r="L316" s="540" t="str">
        <f>IF(I316&lt;&gt;"",IF(I316&gt;K316,IF(I317&gt;K317,"○",IF(I318&gt;K318,"○","×")),IF(I317&gt;K317,IF(I318&gt;K318,"○","×"),"×")),"")</f>
        <v>○</v>
      </c>
      <c r="M316" s="35">
        <v>12</v>
      </c>
      <c r="N316" s="38" t="str">
        <f aca="true" t="shared" si="80" ref="N316:N321">IF(M316="","","-")</f>
        <v>-</v>
      </c>
      <c r="O316" s="39">
        <v>15</v>
      </c>
      <c r="P316" s="540" t="str">
        <f>IF(M316&lt;&gt;"",IF(M316&gt;O316,IF(M317&gt;O317,"○",IF(M318&gt;O318,"○","×")),IF(M317&gt;O317,IF(M318&gt;O318,"○","×"),"×")),"")</f>
        <v>○</v>
      </c>
      <c r="Q316" s="35">
        <v>15</v>
      </c>
      <c r="R316" s="38" t="str">
        <f aca="true" t="shared" si="81" ref="R316:R324">IF(Q316="","","-")</f>
        <v>-</v>
      </c>
      <c r="S316" s="39">
        <v>8</v>
      </c>
      <c r="T316" s="540" t="str">
        <f>IF(Q316&lt;&gt;"",IF(Q316&gt;S316,IF(Q317&gt;S317,"○",IF(Q318&gt;S318,"○","×")),IF(Q317&gt;S317,IF(Q318&gt;S318,"○","×"),"×")),"")</f>
        <v>○</v>
      </c>
      <c r="U316" s="35">
        <v>6</v>
      </c>
      <c r="V316" s="38" t="str">
        <f aca="true" t="shared" si="82" ref="V316:V327">IF(U316="","","-")</f>
        <v>-</v>
      </c>
      <c r="W316" s="39">
        <v>15</v>
      </c>
      <c r="X316" s="573" t="str">
        <f>IF(U316&lt;&gt;"",IF(U316&gt;W316,IF(U317&gt;W317,"○",IF(U318&gt;W318,"○","×")),IF(U317&gt;W317,IF(U318&gt;W318,"○","×"),"×")),"")</f>
        <v>○</v>
      </c>
      <c r="Y316" s="561" t="s">
        <v>50</v>
      </c>
      <c r="Z316" s="562"/>
      <c r="AA316" s="562"/>
      <c r="AB316" s="563"/>
      <c r="AC316" s="55"/>
      <c r="AD316" s="10"/>
      <c r="AE316" s="11"/>
      <c r="AF316" s="56"/>
      <c r="AG316" s="57"/>
      <c r="AH316" s="13"/>
      <c r="AI316" s="11"/>
      <c r="AJ316" s="11"/>
      <c r="AK316" s="13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</row>
    <row r="317" spans="1:66" ht="12" customHeight="1">
      <c r="A317" s="100"/>
      <c r="B317" s="100"/>
      <c r="C317" s="89" t="s">
        <v>167</v>
      </c>
      <c r="D317" s="85" t="s">
        <v>155</v>
      </c>
      <c r="E317" s="497"/>
      <c r="F317" s="422"/>
      <c r="G317" s="422"/>
      <c r="H317" s="498"/>
      <c r="I317" s="35">
        <v>15</v>
      </c>
      <c r="J317" s="36" t="str">
        <f>IF(I317="","","-")</f>
        <v>-</v>
      </c>
      <c r="K317" s="41">
        <v>7</v>
      </c>
      <c r="L317" s="522"/>
      <c r="M317" s="35">
        <v>15</v>
      </c>
      <c r="N317" s="36" t="str">
        <f t="shared" si="80"/>
        <v>-</v>
      </c>
      <c r="O317" s="37">
        <v>11</v>
      </c>
      <c r="P317" s="522"/>
      <c r="Q317" s="35">
        <v>15</v>
      </c>
      <c r="R317" s="36" t="str">
        <f t="shared" si="81"/>
        <v>-</v>
      </c>
      <c r="S317" s="37">
        <v>9</v>
      </c>
      <c r="T317" s="522"/>
      <c r="U317" s="35">
        <v>15</v>
      </c>
      <c r="V317" s="36" t="str">
        <f t="shared" si="82"/>
        <v>-</v>
      </c>
      <c r="W317" s="37">
        <v>13</v>
      </c>
      <c r="X317" s="525"/>
      <c r="Y317" s="428"/>
      <c r="Z317" s="429"/>
      <c r="AA317" s="429"/>
      <c r="AB317" s="430"/>
      <c r="AC317" s="55"/>
      <c r="AD317" s="10">
        <f>COUNTIF(E316:X318,"○")</f>
        <v>4</v>
      </c>
      <c r="AE317" s="11">
        <f>COUNTIF(E316:X318,"×")</f>
        <v>0</v>
      </c>
      <c r="AF317" s="56">
        <f>(IF((E316&gt;G316),1,0))+(IF((E317&gt;G317),1,0))+(IF((E318&gt;G318),1,0))+(IF((I316&gt;K316),1,0))+(IF((I317&gt;K317),1,0))+(IF((I318&gt;K318),1,0))+(IF((M316&gt;O316),1,0))+(IF((M317&gt;O317),1,0))+(IF((M318&gt;O318),1,0))+(IF((Q316&gt;S316),1,0))+(IF((Q317&gt;S317),1,0))+(IF((Q318&gt;S318),1,0))+(IF((U316&gt;W316),1,0))+(IF((U317&gt;W317),1,0))+(IF((U318&gt;W318),1,0))</f>
        <v>8</v>
      </c>
      <c r="AG317" s="57">
        <f>(IF((E316&lt;G316),1,0))+(IF((E317&lt;G317),1,0))+(IF((E318&lt;G318),1,0))+(IF((I316&lt;K316),1,0))+(IF((I317&lt;K317),1,0))+(IF((I318&lt;K318),1,0))+(IF((M316&lt;O316),1,0))+(IF((M317&lt;O317),1,0))+(IF((M318&lt;O318),1,0))+(IF((Q316&lt;S316),1,0))+(IF((Q317&lt;S317),1,0))+(IF((Q318&lt;S318),1,0))+(IF((U316&lt;W316),1,0))+(IF((U317&lt;W317),1,0))+(IF((U318&lt;W318),1,0))</f>
        <v>2</v>
      </c>
      <c r="AH317" s="58">
        <f>AF317-AG317</f>
        <v>6</v>
      </c>
      <c r="AI317" s="11">
        <f>SUM(E316:E318,I316:I318,M316:M318,Q316:Q318,U316:U318)</f>
        <v>138</v>
      </c>
      <c r="AJ317" s="11">
        <f>SUM(G316:G318,K316:K318,O316:O318,S316:S318,W316:W318)</f>
        <v>108</v>
      </c>
      <c r="AK317" s="13">
        <f>AI317-AJ317</f>
        <v>30</v>
      </c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</row>
    <row r="318" spans="1:66" ht="12" customHeight="1">
      <c r="A318" s="100"/>
      <c r="B318" s="100"/>
      <c r="C318" s="88"/>
      <c r="D318" s="91"/>
      <c r="E318" s="499"/>
      <c r="F318" s="500"/>
      <c r="G318" s="500"/>
      <c r="H318" s="501"/>
      <c r="I318" s="42"/>
      <c r="J318" s="36">
        <f>IF(I318="","","-")</f>
      </c>
      <c r="K318" s="43"/>
      <c r="L318" s="523"/>
      <c r="M318" s="42">
        <v>15</v>
      </c>
      <c r="N318" s="44" t="str">
        <f t="shared" si="80"/>
        <v>-</v>
      </c>
      <c r="O318" s="43">
        <v>13</v>
      </c>
      <c r="P318" s="522"/>
      <c r="Q318" s="35"/>
      <c r="R318" s="36">
        <f t="shared" si="81"/>
      </c>
      <c r="S318" s="37"/>
      <c r="T318" s="522"/>
      <c r="U318" s="35">
        <v>15</v>
      </c>
      <c r="V318" s="36" t="str">
        <f t="shared" si="82"/>
        <v>-</v>
      </c>
      <c r="W318" s="37">
        <v>8</v>
      </c>
      <c r="X318" s="525"/>
      <c r="Y318" s="17">
        <f>AD317</f>
        <v>4</v>
      </c>
      <c r="Z318" s="18" t="s">
        <v>87</v>
      </c>
      <c r="AA318" s="18">
        <f>AE317</f>
        <v>0</v>
      </c>
      <c r="AB318" s="19" t="s">
        <v>84</v>
      </c>
      <c r="AC318" s="55"/>
      <c r="AD318" s="10"/>
      <c r="AE318" s="11"/>
      <c r="AF318" s="56"/>
      <c r="AG318" s="57"/>
      <c r="AH318" s="13"/>
      <c r="AI318" s="11"/>
      <c r="AJ318" s="11"/>
      <c r="AK318" s="13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</row>
    <row r="319" spans="1:66" ht="12" customHeight="1">
      <c r="A319" s="100"/>
      <c r="B319" s="100"/>
      <c r="C319" s="89" t="s">
        <v>356</v>
      </c>
      <c r="D319" s="90" t="s">
        <v>114</v>
      </c>
      <c r="E319" s="45">
        <f>IF(K316="","",K316)</f>
        <v>9</v>
      </c>
      <c r="F319" s="36" t="str">
        <f aca="true" t="shared" si="83" ref="F319:F330">IF(E319="","","-")</f>
        <v>-</v>
      </c>
      <c r="G319" s="1">
        <f>IF(I316="","",I316)</f>
        <v>15</v>
      </c>
      <c r="H319" s="541" t="str">
        <f>IF(L316="","",IF(L316="○","×",IF(L316="×","○")))</f>
        <v>×</v>
      </c>
      <c r="I319" s="401"/>
      <c r="J319" s="421"/>
      <c r="K319" s="421"/>
      <c r="L319" s="543"/>
      <c r="M319" s="35">
        <v>12</v>
      </c>
      <c r="N319" s="36" t="str">
        <f t="shared" si="80"/>
        <v>-</v>
      </c>
      <c r="O319" s="37">
        <v>15</v>
      </c>
      <c r="P319" s="521" t="str">
        <f>IF(M319&lt;&gt;"",IF(M319&gt;O319,IF(M320&gt;O320,"○",IF(M321&gt;O321,"○","×")),IF(M320&gt;O320,IF(M321&gt;O321,"○","×"),"×")),"")</f>
        <v>×</v>
      </c>
      <c r="Q319" s="59">
        <v>15</v>
      </c>
      <c r="R319" s="48" t="str">
        <f t="shared" si="81"/>
        <v>-</v>
      </c>
      <c r="S319" s="60">
        <v>12</v>
      </c>
      <c r="T319" s="521" t="str">
        <f>IF(Q319&lt;&gt;"",IF(Q319&gt;S319,IF(Q320&gt;S320,"○",IF(Q321&gt;S321,"○","×")),IF(Q320&gt;S320,IF(Q321&gt;S321,"○","×"),"×")),"")</f>
        <v>○</v>
      </c>
      <c r="U319" s="59">
        <v>15</v>
      </c>
      <c r="V319" s="48" t="str">
        <f t="shared" si="82"/>
        <v>-</v>
      </c>
      <c r="W319" s="60">
        <v>13</v>
      </c>
      <c r="X319" s="524" t="str">
        <f>IF(U319&lt;&gt;"",IF(U319&gt;W319,IF(U320&gt;W320,"○",IF(U321&gt;W321,"○","×")),IF(U320&gt;W320,IF(U321&gt;W321,"○","×"),"×")),"")</f>
        <v>×</v>
      </c>
      <c r="Y319" s="425" t="s">
        <v>58</v>
      </c>
      <c r="Z319" s="426"/>
      <c r="AA319" s="426"/>
      <c r="AB319" s="427"/>
      <c r="AC319" s="55"/>
      <c r="AD319" s="23"/>
      <c r="AE319" s="24"/>
      <c r="AF319" s="61"/>
      <c r="AG319" s="62"/>
      <c r="AH319" s="25"/>
      <c r="AI319" s="24"/>
      <c r="AJ319" s="24"/>
      <c r="AK319" s="25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</row>
    <row r="320" spans="1:66" ht="12" customHeight="1">
      <c r="A320" s="100"/>
      <c r="B320" s="100"/>
      <c r="C320" s="89" t="s">
        <v>355</v>
      </c>
      <c r="D320" s="85" t="s">
        <v>114</v>
      </c>
      <c r="E320" s="45">
        <f>IF(K317="","",K317)</f>
        <v>7</v>
      </c>
      <c r="F320" s="36" t="str">
        <f t="shared" si="83"/>
        <v>-</v>
      </c>
      <c r="G320" s="1">
        <f>IF(I317="","",I317)</f>
        <v>15</v>
      </c>
      <c r="H320" s="542" t="str">
        <f>IF(J317="","",J317)</f>
        <v>-</v>
      </c>
      <c r="I320" s="402"/>
      <c r="J320" s="422"/>
      <c r="K320" s="422"/>
      <c r="L320" s="498"/>
      <c r="M320" s="35">
        <v>17</v>
      </c>
      <c r="N320" s="36" t="str">
        <f t="shared" si="80"/>
        <v>-</v>
      </c>
      <c r="O320" s="37">
        <v>19</v>
      </c>
      <c r="P320" s="522"/>
      <c r="Q320" s="35">
        <v>11</v>
      </c>
      <c r="R320" s="36" t="str">
        <f t="shared" si="81"/>
        <v>-</v>
      </c>
      <c r="S320" s="37">
        <v>15</v>
      </c>
      <c r="T320" s="522"/>
      <c r="U320" s="35">
        <v>15</v>
      </c>
      <c r="V320" s="36" t="str">
        <f t="shared" si="82"/>
        <v>-</v>
      </c>
      <c r="W320" s="37">
        <v>17</v>
      </c>
      <c r="X320" s="525"/>
      <c r="Y320" s="428"/>
      <c r="Z320" s="429"/>
      <c r="AA320" s="429"/>
      <c r="AB320" s="430"/>
      <c r="AC320" s="55"/>
      <c r="AD320" s="10">
        <f>COUNTIF(E319:X321,"○")</f>
        <v>1</v>
      </c>
      <c r="AE320" s="11">
        <f>COUNTIF(E319:X321,"×")</f>
        <v>3</v>
      </c>
      <c r="AF320" s="56">
        <f>(IF((E319&gt;G319),1,0))+(IF((E320&gt;G320),1,0))+(IF((E321&gt;G321),1,0))+(IF((I319&gt;K319),1,0))+(IF((I320&gt;K320),1,0))+(IF((I321&gt;K321),1,0))+(IF((M319&gt;O319),1,0))+(IF((M320&gt;O320),1,0))+(IF((M321&gt;O321),1,0))+(IF((Q319&gt;S319),1,0))+(IF((Q320&gt;S320),1,0))+(IF((Q321&gt;S321),1,0))+(IF((U319&gt;W319),1,0))+(IF((U320&gt;W320),1,0))+(IF((U321&gt;W321),1,0))</f>
        <v>3</v>
      </c>
      <c r="AG320" s="57">
        <f>(IF((E319&lt;G319),1,0))+(IF((E320&lt;G320),1,0))+(IF((E321&lt;G321),1,0))+(IF((I319&lt;K319),1,0))+(IF((I320&lt;K320),1,0))+(IF((I321&lt;K321),1,0))+(IF((M319&lt;O319),1,0))+(IF((M320&lt;O320),1,0))+(IF((M321&lt;O321),1,0))+(IF((Q319&lt;S319),1,0))+(IF((Q320&lt;S320),1,0))+(IF((Q321&lt;S321),1,0))+(IF((U319&lt;W319),1,0))+(IF((U320&lt;W320),1,0))+(IF((U321&lt;W321),1,0))</f>
        <v>7</v>
      </c>
      <c r="AH320" s="58">
        <f>AF320-AG320</f>
        <v>-4</v>
      </c>
      <c r="AI320" s="11">
        <f>SUM(E319:E321,I319:I321,M319:M321,Q319:Q321,U319:U321)</f>
        <v>129</v>
      </c>
      <c r="AJ320" s="11">
        <f>SUM(G319:G321,K319:K321,O319:O321,S319:S321,W319:W321)</f>
        <v>151</v>
      </c>
      <c r="AK320" s="13">
        <f>AI320-AJ320</f>
        <v>-22</v>
      </c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</row>
    <row r="321" spans="1:66" ht="12" customHeight="1">
      <c r="A321" s="100"/>
      <c r="B321" s="100"/>
      <c r="C321" s="88"/>
      <c r="D321" s="92" t="s">
        <v>18</v>
      </c>
      <c r="E321" s="46">
        <f>IF(K318="","",K318)</f>
      </c>
      <c r="F321" s="36">
        <f t="shared" si="83"/>
      </c>
      <c r="G321" s="47">
        <f>IF(I318="","",I318)</f>
      </c>
      <c r="H321" s="555">
        <f>IF(J318="","",J318)</f>
      </c>
      <c r="I321" s="558"/>
      <c r="J321" s="500"/>
      <c r="K321" s="500"/>
      <c r="L321" s="501"/>
      <c r="M321" s="42"/>
      <c r="N321" s="36">
        <f t="shared" si="80"/>
      </c>
      <c r="O321" s="43"/>
      <c r="P321" s="523"/>
      <c r="Q321" s="42">
        <v>17</v>
      </c>
      <c r="R321" s="44" t="str">
        <f t="shared" si="81"/>
        <v>-</v>
      </c>
      <c r="S321" s="43">
        <v>15</v>
      </c>
      <c r="T321" s="523"/>
      <c r="U321" s="42">
        <v>11</v>
      </c>
      <c r="V321" s="44" t="str">
        <f t="shared" si="82"/>
        <v>-</v>
      </c>
      <c r="W321" s="43">
        <v>15</v>
      </c>
      <c r="X321" s="525"/>
      <c r="Y321" s="17">
        <f>AD320</f>
        <v>1</v>
      </c>
      <c r="Z321" s="18" t="s">
        <v>87</v>
      </c>
      <c r="AA321" s="18">
        <f>AE320</f>
        <v>3</v>
      </c>
      <c r="AB321" s="19" t="s">
        <v>84</v>
      </c>
      <c r="AC321" s="55"/>
      <c r="AD321" s="26"/>
      <c r="AE321" s="27"/>
      <c r="AF321" s="63"/>
      <c r="AG321" s="64"/>
      <c r="AH321" s="31"/>
      <c r="AI321" s="27"/>
      <c r="AJ321" s="27"/>
      <c r="AK321" s="31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</row>
    <row r="322" spans="1:66" ht="12" customHeight="1">
      <c r="A322" s="100"/>
      <c r="B322" s="100"/>
      <c r="C322" s="86" t="s">
        <v>346</v>
      </c>
      <c r="D322" s="85" t="s">
        <v>117</v>
      </c>
      <c r="E322" s="45">
        <f>IF(O316="","",O316)</f>
        <v>15</v>
      </c>
      <c r="F322" s="48" t="str">
        <f t="shared" si="83"/>
        <v>-</v>
      </c>
      <c r="G322" s="1">
        <f>IF(M316="","",M316)</f>
        <v>12</v>
      </c>
      <c r="H322" s="541" t="str">
        <f>IF(P316="","",IF(P316="○","×",IF(P316="×","○")))</f>
        <v>×</v>
      </c>
      <c r="I322" s="49">
        <f>IF(O319="","",O319)</f>
        <v>15</v>
      </c>
      <c r="J322" s="36" t="str">
        <f aca="true" t="shared" si="84" ref="J322:J330">IF(I322="","","-")</f>
        <v>-</v>
      </c>
      <c r="K322" s="1">
        <f>IF(M319="","",M319)</f>
        <v>12</v>
      </c>
      <c r="L322" s="541" t="str">
        <f>IF(P319="","",IF(P319="○","×",IF(P319="×","○")))</f>
        <v>○</v>
      </c>
      <c r="M322" s="401"/>
      <c r="N322" s="421"/>
      <c r="O322" s="421"/>
      <c r="P322" s="543"/>
      <c r="Q322" s="35">
        <v>13</v>
      </c>
      <c r="R322" s="36" t="str">
        <f t="shared" si="81"/>
        <v>-</v>
      </c>
      <c r="S322" s="37">
        <v>15</v>
      </c>
      <c r="T322" s="522" t="str">
        <f>IF(Q322&lt;&gt;"",IF(Q322&gt;S322,IF(Q323&gt;S323,"○",IF(Q324&gt;S324,"○","×")),IF(Q323&gt;S323,IF(Q324&gt;S324,"○","×"),"×")),"")</f>
        <v>×</v>
      </c>
      <c r="U322" s="35">
        <v>13</v>
      </c>
      <c r="V322" s="36" t="str">
        <f t="shared" si="82"/>
        <v>-</v>
      </c>
      <c r="W322" s="37">
        <v>15</v>
      </c>
      <c r="X322" s="524" t="str">
        <f>IF(U322&lt;&gt;"",IF(U322&gt;W322,IF(U323&gt;W323,"○",IF(U324&gt;W324,"○","×")),IF(U323&gt;W323,IF(U324&gt;W324,"○","×"),"×")),"")</f>
        <v>○</v>
      </c>
      <c r="Y322" s="425" t="s">
        <v>106</v>
      </c>
      <c r="Z322" s="426"/>
      <c r="AA322" s="426"/>
      <c r="AB322" s="427"/>
      <c r="AC322" s="55"/>
      <c r="AD322" s="10"/>
      <c r="AE322" s="11"/>
      <c r="AF322" s="56"/>
      <c r="AG322" s="57"/>
      <c r="AH322" s="13"/>
      <c r="AI322" s="11"/>
      <c r="AJ322" s="11"/>
      <c r="AK322" s="13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</row>
    <row r="323" spans="1:66" ht="12" customHeight="1">
      <c r="A323" s="100"/>
      <c r="B323" s="100"/>
      <c r="C323" s="86" t="s">
        <v>340</v>
      </c>
      <c r="D323" s="85" t="s">
        <v>117</v>
      </c>
      <c r="E323" s="45">
        <f>IF(O317="","",O317)</f>
        <v>11</v>
      </c>
      <c r="F323" s="36" t="str">
        <f t="shared" si="83"/>
        <v>-</v>
      </c>
      <c r="G323" s="1">
        <f>IF(M317="","",M317)</f>
        <v>15</v>
      </c>
      <c r="H323" s="542">
        <f>IF(J320="","",J320)</f>
      </c>
      <c r="I323" s="49">
        <f>IF(O320="","",O320)</f>
        <v>19</v>
      </c>
      <c r="J323" s="36" t="str">
        <f t="shared" si="84"/>
        <v>-</v>
      </c>
      <c r="K323" s="1">
        <f>IF(M320="","",M320)</f>
        <v>17</v>
      </c>
      <c r="L323" s="542" t="str">
        <f>IF(N320="","",N320)</f>
        <v>-</v>
      </c>
      <c r="M323" s="402"/>
      <c r="N323" s="422"/>
      <c r="O323" s="422"/>
      <c r="P323" s="498"/>
      <c r="Q323" s="35">
        <v>15</v>
      </c>
      <c r="R323" s="36" t="str">
        <f t="shared" si="81"/>
        <v>-</v>
      </c>
      <c r="S323" s="37">
        <v>7</v>
      </c>
      <c r="T323" s="522"/>
      <c r="U323" s="35">
        <v>15</v>
      </c>
      <c r="V323" s="36" t="str">
        <f t="shared" si="82"/>
        <v>-</v>
      </c>
      <c r="W323" s="37">
        <v>10</v>
      </c>
      <c r="X323" s="525"/>
      <c r="Y323" s="428"/>
      <c r="Z323" s="429"/>
      <c r="AA323" s="429"/>
      <c r="AB323" s="430"/>
      <c r="AC323" s="55"/>
      <c r="AD323" s="10">
        <f>COUNTIF(E322:X324,"○")</f>
        <v>2</v>
      </c>
      <c r="AE323" s="11">
        <f>COUNTIF(E322:X324,"×")</f>
        <v>2</v>
      </c>
      <c r="AF323" s="56">
        <f>(IF((E322&gt;G322),1,0))+(IF((E323&gt;G323),1,0))+(IF((E324&gt;G324),1,0))+(IF((I322&gt;K322),1,0))+(IF((I323&gt;K323),1,0))+(IF((I324&gt;K324),1,0))+(IF((M322&gt;O322),1,0))+(IF((M323&gt;O323),1,0))+(IF((M324&gt;O324),1,0))+(IF((Q322&gt;S322),1,0))+(IF((Q323&gt;S323),1,0))+(IF((Q324&gt;S324),1,0))+(IF((U322&gt;W322),1,0))+(IF((U323&gt;W323),1,0))+(IF((U324&gt;W324),1,0))</f>
        <v>6</v>
      </c>
      <c r="AG323" s="57">
        <f>(IF((E322&lt;G322),1,0))+(IF((E323&lt;G323),1,0))+(IF((E324&lt;G324),1,0))+(IF((I322&lt;K322),1,0))+(IF((I323&lt;K323),1,0))+(IF((I324&lt;K324),1,0))+(IF((M322&lt;O322),1,0))+(IF((M323&lt;O323),1,0))+(IF((M324&lt;O324),1,0))+(IF((Q322&lt;S322),1,0))+(IF((Q323&lt;S323),1,0))+(IF((Q324&lt;S324),1,0))+(IF((U322&lt;W322),1,0))+(IF((U323&lt;W323),1,0))+(IF((U324&lt;W324),1,0))</f>
        <v>5</v>
      </c>
      <c r="AH323" s="58">
        <f>AF323-AG323</f>
        <v>1</v>
      </c>
      <c r="AI323" s="11">
        <f>SUM(E322:E324,I322:I324,M322:M324,Q322:Q324,U322:U324)</f>
        <v>155</v>
      </c>
      <c r="AJ323" s="11">
        <f>SUM(G322:G324,K322:K324,O322:O324,S322:S324,W322:W324)</f>
        <v>146</v>
      </c>
      <c r="AK323" s="13">
        <f>AI323-AJ323</f>
        <v>9</v>
      </c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</row>
    <row r="324" spans="1:66" ht="12" customHeight="1">
      <c r="A324" s="100"/>
      <c r="B324" s="100"/>
      <c r="C324" s="88"/>
      <c r="D324" s="91" t="s">
        <v>20</v>
      </c>
      <c r="E324" s="45">
        <f>IF(O318="","",O318)</f>
        <v>13</v>
      </c>
      <c r="F324" s="36" t="str">
        <f t="shared" si="83"/>
        <v>-</v>
      </c>
      <c r="G324" s="1">
        <f>IF(M318="","",M318)</f>
        <v>15</v>
      </c>
      <c r="H324" s="542">
        <f>IF(J321="","",J321)</f>
      </c>
      <c r="I324" s="49">
        <f>IF(O321="","",O321)</f>
      </c>
      <c r="J324" s="36">
        <f t="shared" si="84"/>
      </c>
      <c r="K324" s="1">
        <f>IF(M321="","",M321)</f>
      </c>
      <c r="L324" s="542">
        <f>IF(N321="","",N321)</f>
      </c>
      <c r="M324" s="402"/>
      <c r="N324" s="422"/>
      <c r="O324" s="422"/>
      <c r="P324" s="498"/>
      <c r="Q324" s="35">
        <v>11</v>
      </c>
      <c r="R324" s="36" t="str">
        <f t="shared" si="81"/>
        <v>-</v>
      </c>
      <c r="S324" s="37">
        <v>15</v>
      </c>
      <c r="T324" s="523"/>
      <c r="U324" s="35">
        <v>15</v>
      </c>
      <c r="V324" s="36" t="str">
        <f t="shared" si="82"/>
        <v>-</v>
      </c>
      <c r="W324" s="37">
        <v>13</v>
      </c>
      <c r="X324" s="526"/>
      <c r="Y324" s="17">
        <f>AD323</f>
        <v>2</v>
      </c>
      <c r="Z324" s="18" t="s">
        <v>87</v>
      </c>
      <c r="AA324" s="18">
        <f>AE323</f>
        <v>2</v>
      </c>
      <c r="AB324" s="19" t="s">
        <v>84</v>
      </c>
      <c r="AC324" s="55"/>
      <c r="AD324" s="10"/>
      <c r="AE324" s="11"/>
      <c r="AF324" s="56"/>
      <c r="AG324" s="57"/>
      <c r="AH324" s="13"/>
      <c r="AI324" s="11"/>
      <c r="AJ324" s="11"/>
      <c r="AK324" s="13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</row>
    <row r="325" spans="1:66" ht="12" customHeight="1">
      <c r="A325" s="100"/>
      <c r="B325" s="100"/>
      <c r="C325" s="89" t="s">
        <v>156</v>
      </c>
      <c r="D325" s="90" t="s">
        <v>155</v>
      </c>
      <c r="E325" s="65">
        <f>IF(S316="","",S316)</f>
        <v>8</v>
      </c>
      <c r="F325" s="48" t="str">
        <f t="shared" si="83"/>
        <v>-</v>
      </c>
      <c r="G325" s="5">
        <f>IF(Q316="","",Q316)</f>
        <v>15</v>
      </c>
      <c r="H325" s="491" t="str">
        <f>IF(T316="","",IF(T316="○","×",IF(T316="×","○")))</f>
        <v>×</v>
      </c>
      <c r="I325" s="51">
        <f>IF(S319="","",S319)</f>
        <v>12</v>
      </c>
      <c r="J325" s="48" t="str">
        <f t="shared" si="84"/>
        <v>-</v>
      </c>
      <c r="K325" s="5">
        <f>IF(Q319="","",Q319)</f>
        <v>15</v>
      </c>
      <c r="L325" s="541" t="str">
        <f>IF(T319="","",IF(T319="○","×",IF(T319="×","○")))</f>
        <v>×</v>
      </c>
      <c r="M325" s="5">
        <f>IF(S322="","",S322)</f>
        <v>15</v>
      </c>
      <c r="N325" s="48" t="str">
        <f aca="true" t="shared" si="85" ref="N325:N330">IF(M325="","","-")</f>
        <v>-</v>
      </c>
      <c r="O325" s="5">
        <f>IF(Q322="","",Q322)</f>
        <v>13</v>
      </c>
      <c r="P325" s="541" t="str">
        <f>IF(T322="","",IF(T322="○","×",IF(T322="×","○")))</f>
        <v>○</v>
      </c>
      <c r="Q325" s="401"/>
      <c r="R325" s="421"/>
      <c r="S325" s="421"/>
      <c r="T325" s="543"/>
      <c r="U325" s="59">
        <v>15</v>
      </c>
      <c r="V325" s="48" t="str">
        <f t="shared" si="82"/>
        <v>-</v>
      </c>
      <c r="W325" s="60">
        <v>11</v>
      </c>
      <c r="X325" s="525" t="str">
        <f>IF(U325&lt;&gt;"",IF(U325&gt;W325,IF(U326&gt;W326,"○",IF(U327&gt;W327,"○","×")),IF(U326&gt;W326,IF(U327&gt;W327,"○","×"),"×")),"")</f>
        <v>×</v>
      </c>
      <c r="Y325" s="425" t="s">
        <v>53</v>
      </c>
      <c r="Z325" s="426"/>
      <c r="AA325" s="426"/>
      <c r="AB325" s="427"/>
      <c r="AC325" s="55"/>
      <c r="AD325" s="23"/>
      <c r="AE325" s="24"/>
      <c r="AF325" s="61"/>
      <c r="AG325" s="62"/>
      <c r="AH325" s="25"/>
      <c r="AI325" s="24"/>
      <c r="AJ325" s="24"/>
      <c r="AK325" s="25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</row>
    <row r="326" spans="1:66" ht="12" customHeight="1">
      <c r="A326" s="100"/>
      <c r="B326" s="100"/>
      <c r="C326" s="89" t="s">
        <v>157</v>
      </c>
      <c r="D326" s="85" t="s">
        <v>155</v>
      </c>
      <c r="E326" s="45">
        <f>IF(S317="","",S317)</f>
        <v>9</v>
      </c>
      <c r="F326" s="36" t="str">
        <f t="shared" si="83"/>
        <v>-</v>
      </c>
      <c r="G326" s="1">
        <f>IF(Q317="","",Q317)</f>
        <v>15</v>
      </c>
      <c r="H326" s="492" t="str">
        <f>IF(J323="","",J323)</f>
        <v>-</v>
      </c>
      <c r="I326" s="49">
        <f>IF(S320="","",S320)</f>
        <v>15</v>
      </c>
      <c r="J326" s="36" t="str">
        <f t="shared" si="84"/>
        <v>-</v>
      </c>
      <c r="K326" s="1">
        <f>IF(Q320="","",Q320)</f>
        <v>11</v>
      </c>
      <c r="L326" s="542">
        <f>IF(N323="","",N323)</f>
      </c>
      <c r="M326" s="1">
        <f>IF(S323="","",S323)</f>
        <v>7</v>
      </c>
      <c r="N326" s="36" t="str">
        <f t="shared" si="85"/>
        <v>-</v>
      </c>
      <c r="O326" s="1">
        <f>IF(Q323="","",Q323)</f>
        <v>15</v>
      </c>
      <c r="P326" s="542" t="str">
        <f>IF(R323="","",R323)</f>
        <v>-</v>
      </c>
      <c r="Q326" s="402"/>
      <c r="R326" s="422"/>
      <c r="S326" s="422"/>
      <c r="T326" s="498"/>
      <c r="U326" s="35">
        <v>10</v>
      </c>
      <c r="V326" s="36" t="str">
        <f t="shared" si="82"/>
        <v>-</v>
      </c>
      <c r="W326" s="37">
        <v>15</v>
      </c>
      <c r="X326" s="525"/>
      <c r="Y326" s="428"/>
      <c r="Z326" s="429"/>
      <c r="AA326" s="429"/>
      <c r="AB326" s="430"/>
      <c r="AC326" s="55"/>
      <c r="AD326" s="10">
        <f>COUNTIF(E325:X327,"○")</f>
        <v>1</v>
      </c>
      <c r="AE326" s="11">
        <f>COUNTIF(E325:X327,"×")</f>
        <v>3</v>
      </c>
      <c r="AF326" s="56">
        <f>(IF((E325&gt;G325),1,0))+(IF((E326&gt;G326),1,0))+(IF((E327&gt;G327),1,0))+(IF((I325&gt;K325),1,0))+(IF((I326&gt;K326),1,0))+(IF((I327&gt;K327),1,0))+(IF((M325&gt;O325),1,0))+(IF((M326&gt;O326),1,0))+(IF((M327&gt;O327),1,0))+(IF((Q325&gt;S325),1,0))+(IF((Q326&gt;S326),1,0))+(IF((Q327&gt;S327),1,0))+(IF((U325&gt;W325),1,0))+(IF((U326&gt;W326),1,0))+(IF((U327&gt;W327),1,0))</f>
        <v>4</v>
      </c>
      <c r="AG326" s="57">
        <f>(IF((E325&lt;G325),1,0))+(IF((E326&lt;G326),1,0))+(IF((E327&lt;G327),1,0))+(IF((I325&lt;K325),1,0))+(IF((I326&lt;K326),1,0))+(IF((I327&lt;K327),1,0))+(IF((M325&lt;O325),1,0))+(IF((M326&lt;O326),1,0))+(IF((M327&lt;O327),1,0))+(IF((Q325&lt;S325),1,0))+(IF((Q326&lt;S326),1,0))+(IF((Q327&lt;S327),1,0))+(IF((U325&lt;W325),1,0))+(IF((U326&lt;W326),1,0))+(IF((U327&lt;W327),1,0))</f>
        <v>7</v>
      </c>
      <c r="AH326" s="58">
        <f>AF326-AG326</f>
        <v>-3</v>
      </c>
      <c r="AI326" s="11">
        <f>SUM(E325:E327,I325:I327,M325:M327,Q325:Q327,U325:U327)</f>
        <v>128</v>
      </c>
      <c r="AJ326" s="11">
        <f>SUM(G325:G327,K325:K327,O325:O327,S325:S327,W325:W327)</f>
        <v>153</v>
      </c>
      <c r="AK326" s="13">
        <f>AI326-AJ326</f>
        <v>-25</v>
      </c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</row>
    <row r="327" spans="1:66" ht="12" customHeight="1">
      <c r="A327" s="100"/>
      <c r="B327" s="100"/>
      <c r="C327" s="88"/>
      <c r="D327" s="87"/>
      <c r="E327" s="45">
        <f>IF(S318="","",S318)</f>
      </c>
      <c r="F327" s="36">
        <f t="shared" si="83"/>
      </c>
      <c r="G327" s="1">
        <f>IF(Q318="","",Q318)</f>
      </c>
      <c r="H327" s="492">
        <f>IF(J324="","",J324)</f>
      </c>
      <c r="I327" s="49">
        <f>IF(S321="","",S321)</f>
        <v>15</v>
      </c>
      <c r="J327" s="36" t="str">
        <f t="shared" si="84"/>
        <v>-</v>
      </c>
      <c r="K327" s="1">
        <f>IF(Q321="","",Q321)</f>
        <v>17</v>
      </c>
      <c r="L327" s="542">
        <f>IF(N324="","",N324)</f>
      </c>
      <c r="M327" s="1">
        <f>IF(S324="","",S324)</f>
        <v>15</v>
      </c>
      <c r="N327" s="36" t="str">
        <f t="shared" si="85"/>
        <v>-</v>
      </c>
      <c r="O327" s="1">
        <f>IF(Q324="","",Q324)</f>
        <v>11</v>
      </c>
      <c r="P327" s="542" t="str">
        <f>IF(R324="","",R324)</f>
        <v>-</v>
      </c>
      <c r="Q327" s="402"/>
      <c r="R327" s="422"/>
      <c r="S327" s="422"/>
      <c r="T327" s="498"/>
      <c r="U327" s="35">
        <v>7</v>
      </c>
      <c r="V327" s="36" t="str">
        <f t="shared" si="82"/>
        <v>-</v>
      </c>
      <c r="W327" s="37">
        <v>15</v>
      </c>
      <c r="X327" s="526"/>
      <c r="Y327" s="17">
        <f>AD326</f>
        <v>1</v>
      </c>
      <c r="Z327" s="18" t="s">
        <v>87</v>
      </c>
      <c r="AA327" s="18">
        <f>AE326</f>
        <v>3</v>
      </c>
      <c r="AB327" s="19" t="s">
        <v>84</v>
      </c>
      <c r="AC327" s="55"/>
      <c r="AD327" s="26"/>
      <c r="AE327" s="27"/>
      <c r="AF327" s="63"/>
      <c r="AG327" s="64"/>
      <c r="AH327" s="31"/>
      <c r="AI327" s="27"/>
      <c r="AJ327" s="27"/>
      <c r="AK327" s="31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</row>
    <row r="328" spans="1:66" ht="12" customHeight="1">
      <c r="A328" s="100"/>
      <c r="B328" s="100"/>
      <c r="C328" s="86" t="s">
        <v>171</v>
      </c>
      <c r="D328" s="85" t="s">
        <v>170</v>
      </c>
      <c r="E328" s="65">
        <f>IF(W316="","",W316)</f>
        <v>15</v>
      </c>
      <c r="F328" s="48" t="str">
        <f t="shared" si="83"/>
        <v>-</v>
      </c>
      <c r="G328" s="5">
        <f>IF(U316="","",U316)</f>
        <v>6</v>
      </c>
      <c r="H328" s="491" t="str">
        <f>IF(X316="","",IF(X316="○","×",IF(X316="×","○")))</f>
        <v>×</v>
      </c>
      <c r="I328" s="51">
        <f>IF(W319="","",W319)</f>
        <v>13</v>
      </c>
      <c r="J328" s="48" t="str">
        <f t="shared" si="84"/>
        <v>-</v>
      </c>
      <c r="K328" s="5">
        <f>IF(U319="","",U319)</f>
        <v>15</v>
      </c>
      <c r="L328" s="541" t="str">
        <f>IF(X319="","",IF(X319="○","×",IF(X319="×","○")))</f>
        <v>○</v>
      </c>
      <c r="M328" s="5">
        <f>IF(W322="","",W322)</f>
        <v>15</v>
      </c>
      <c r="N328" s="48" t="str">
        <f t="shared" si="85"/>
        <v>-</v>
      </c>
      <c r="O328" s="5">
        <f>IF(U322="","",U322)</f>
        <v>13</v>
      </c>
      <c r="P328" s="541" t="str">
        <f>IF(X322="","",IF(X322="○","×",IF(X322="×","○")))</f>
        <v>×</v>
      </c>
      <c r="Q328" s="51">
        <f>IF(W325="","",W325)</f>
        <v>11</v>
      </c>
      <c r="R328" s="48" t="str">
        <f>IF(Q328="","","-")</f>
        <v>-</v>
      </c>
      <c r="S328" s="5">
        <f>IF(U325="","",U325)</f>
        <v>15</v>
      </c>
      <c r="T328" s="541" t="str">
        <f>IF(X325="","",IF(X325="○","×",IF(X325="×","○")))</f>
        <v>○</v>
      </c>
      <c r="U328" s="401"/>
      <c r="V328" s="421"/>
      <c r="W328" s="421"/>
      <c r="X328" s="543"/>
      <c r="Y328" s="425" t="s">
        <v>109</v>
      </c>
      <c r="Z328" s="426"/>
      <c r="AA328" s="426"/>
      <c r="AB328" s="427"/>
      <c r="AC328" s="55"/>
      <c r="AD328" s="10"/>
      <c r="AE328" s="11"/>
      <c r="AF328" s="56"/>
      <c r="AG328" s="57"/>
      <c r="AH328" s="13"/>
      <c r="AI328" s="11"/>
      <c r="AJ328" s="11"/>
      <c r="AK328" s="13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</row>
    <row r="329" spans="1:66" ht="12" customHeight="1">
      <c r="A329" s="100"/>
      <c r="B329" s="100"/>
      <c r="C329" s="86" t="s">
        <v>173</v>
      </c>
      <c r="D329" s="85" t="s">
        <v>170</v>
      </c>
      <c r="E329" s="45">
        <f>IF(W317="","",W317)</f>
        <v>13</v>
      </c>
      <c r="F329" s="36" t="str">
        <f t="shared" si="83"/>
        <v>-</v>
      </c>
      <c r="G329" s="1">
        <f>IF(U317="","",U317)</f>
        <v>15</v>
      </c>
      <c r="H329" s="492">
        <f>IF(J320="","",J320)</f>
      </c>
      <c r="I329" s="49">
        <f>IF(W320="","",W320)</f>
        <v>17</v>
      </c>
      <c r="J329" s="36" t="str">
        <f t="shared" si="84"/>
        <v>-</v>
      </c>
      <c r="K329" s="1">
        <f>IF(U320="","",U320)</f>
        <v>15</v>
      </c>
      <c r="L329" s="542" t="str">
        <f>IF(N326="","",N326)</f>
        <v>-</v>
      </c>
      <c r="M329" s="1">
        <f>IF(W323="","",W323)</f>
        <v>10</v>
      </c>
      <c r="N329" s="36" t="str">
        <f t="shared" si="85"/>
        <v>-</v>
      </c>
      <c r="O329" s="1">
        <f>IF(U323="","",U323)</f>
        <v>15</v>
      </c>
      <c r="P329" s="542">
        <f>IF(R326="","",R326)</f>
      </c>
      <c r="Q329" s="49">
        <f>IF(W326="","",W326)</f>
        <v>15</v>
      </c>
      <c r="R329" s="36" t="str">
        <f>IF(Q329="","","-")</f>
        <v>-</v>
      </c>
      <c r="S329" s="1">
        <f>IF(U326="","",U326)</f>
        <v>10</v>
      </c>
      <c r="T329" s="542" t="str">
        <f>IF(V326="","",V326)</f>
        <v>-</v>
      </c>
      <c r="U329" s="402"/>
      <c r="V329" s="422"/>
      <c r="W329" s="422"/>
      <c r="X329" s="498"/>
      <c r="Y329" s="428"/>
      <c r="Z329" s="429"/>
      <c r="AA329" s="429"/>
      <c r="AB329" s="430"/>
      <c r="AC329" s="55"/>
      <c r="AD329" s="10">
        <f>COUNTIF(E328:X330,"○")</f>
        <v>2</v>
      </c>
      <c r="AE329" s="11">
        <f>COUNTIF(E328:X330,"×")</f>
        <v>2</v>
      </c>
      <c r="AF329" s="56">
        <f>(IF((E328&gt;G328),1,0))+(IF((E329&gt;G329),1,0))+(IF((E330&gt;G330),1,0))+(IF((I328&gt;K328),1,0))+(IF((I329&gt;K329),1,0))+(IF((I330&gt;K330),1,0))+(IF((M328&gt;O328),1,0))+(IF((M329&gt;O329),1,0))+(IF((M330&gt;O330),1,0))+(IF((Q328&gt;S328),1,0))+(IF((Q329&gt;S329),1,0))+(IF((Q330&gt;S330),1,0))+(IF((U328&gt;W328),1,0))+(IF((U329&gt;W329),1,0))+(IF((U330&gt;W330),1,0))</f>
        <v>6</v>
      </c>
      <c r="AG329" s="57">
        <f>(IF((E328&lt;G328),1,0))+(IF((E329&lt;G329),1,0))+(IF((E330&lt;G330),1,0))+(IF((I328&lt;K328),1,0))+(IF((I329&lt;K329),1,0))+(IF((I330&lt;K330),1,0))+(IF((M328&lt;O328),1,0))+(IF((M329&lt;O329),1,0))+(IF((M330&lt;O330),1,0))+(IF((Q328&lt;S328),1,0))+(IF((Q329&lt;S329),1,0))+(IF((Q330&lt;S330),1,0))+(IF((U328&lt;W328),1,0))+(IF((U329&lt;W329),1,0))+(IF((U330&lt;W330),1,0))</f>
        <v>6</v>
      </c>
      <c r="AH329" s="58">
        <f>AF329-AG329</f>
        <v>0</v>
      </c>
      <c r="AI329" s="11">
        <f>SUM(E328:E330,I328:I330,M328:M330,Q328:Q330,U328:U330)</f>
        <v>160</v>
      </c>
      <c r="AJ329" s="11">
        <f>SUM(G328:G330,K328:K330,O328:O330,S328:S330,W328:W330)</f>
        <v>152</v>
      </c>
      <c r="AK329" s="13">
        <f>AI329-AJ329</f>
        <v>8</v>
      </c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</row>
    <row r="330" spans="1:66" ht="12" customHeight="1" thickBot="1">
      <c r="A330" s="100"/>
      <c r="B330" s="100"/>
      <c r="C330" s="84"/>
      <c r="D330" s="83" t="s">
        <v>21</v>
      </c>
      <c r="E330" s="52">
        <f>IF(W318="","",W318)</f>
        <v>8</v>
      </c>
      <c r="F330" s="53" t="str">
        <f t="shared" si="83"/>
        <v>-</v>
      </c>
      <c r="G330" s="2">
        <f>IF(U318="","",U318)</f>
        <v>15</v>
      </c>
      <c r="H330" s="493">
        <f>IF(J321="","",J321)</f>
      </c>
      <c r="I330" s="54">
        <f>IF(W321="","",W321)</f>
        <v>15</v>
      </c>
      <c r="J330" s="53" t="str">
        <f t="shared" si="84"/>
        <v>-</v>
      </c>
      <c r="K330" s="2">
        <f>IF(U321="","",U321)</f>
        <v>11</v>
      </c>
      <c r="L330" s="544" t="str">
        <f>IF(N327="","",N327)</f>
        <v>-</v>
      </c>
      <c r="M330" s="2">
        <f>IF(W324="","",W324)</f>
        <v>13</v>
      </c>
      <c r="N330" s="53" t="str">
        <f t="shared" si="85"/>
        <v>-</v>
      </c>
      <c r="O330" s="2">
        <f>IF(U324="","",U324)</f>
        <v>15</v>
      </c>
      <c r="P330" s="544">
        <f>IF(R327="","",R327)</f>
      </c>
      <c r="Q330" s="54">
        <f>IF(W327="","",W327)</f>
        <v>15</v>
      </c>
      <c r="R330" s="53" t="str">
        <f>IF(Q330="","","-")</f>
        <v>-</v>
      </c>
      <c r="S330" s="2">
        <f>IF(U327="","",U327)</f>
        <v>7</v>
      </c>
      <c r="T330" s="544" t="str">
        <f>IF(V327="","",V327)</f>
        <v>-</v>
      </c>
      <c r="U330" s="423"/>
      <c r="V330" s="424"/>
      <c r="W330" s="424"/>
      <c r="X330" s="545"/>
      <c r="Y330" s="32">
        <f>AD329</f>
        <v>2</v>
      </c>
      <c r="Z330" s="33" t="s">
        <v>87</v>
      </c>
      <c r="AA330" s="33">
        <f>AE329</f>
        <v>2</v>
      </c>
      <c r="AB330" s="34" t="s">
        <v>84</v>
      </c>
      <c r="AC330" s="55"/>
      <c r="AD330" s="26"/>
      <c r="AE330" s="27"/>
      <c r="AF330" s="63"/>
      <c r="AG330" s="64"/>
      <c r="AH330" s="31"/>
      <c r="AI330" s="27"/>
      <c r="AJ330" s="27"/>
      <c r="AK330" s="31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</row>
    <row r="331" spans="1:66" ht="12" customHeight="1" thickBot="1">
      <c r="A331" s="100"/>
      <c r="B331" s="100"/>
      <c r="C331" s="246"/>
      <c r="D331" s="110"/>
      <c r="E331" s="253"/>
      <c r="F331" s="253"/>
      <c r="G331" s="253"/>
      <c r="H331" s="253"/>
      <c r="I331" s="93"/>
      <c r="J331" s="93"/>
      <c r="K331" s="93"/>
      <c r="L331" s="93"/>
      <c r="M331" s="93"/>
      <c r="N331" s="93"/>
      <c r="O331" s="93"/>
      <c r="P331" s="93"/>
      <c r="Q331" s="257"/>
      <c r="R331" s="257"/>
      <c r="S331" s="257"/>
      <c r="T331" s="257"/>
      <c r="U331" s="257"/>
      <c r="V331" s="257"/>
      <c r="W331" s="257"/>
      <c r="X331" s="259"/>
      <c r="Y331" s="259"/>
      <c r="Z331" s="259"/>
      <c r="AA331" s="259"/>
      <c r="AB331" s="259"/>
      <c r="AC331" s="259"/>
      <c r="AD331" s="259"/>
      <c r="AE331" s="259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</row>
    <row r="332" spans="1:66" ht="12" customHeight="1">
      <c r="A332" s="100"/>
      <c r="B332" s="100"/>
      <c r="C332" s="377" t="s">
        <v>124</v>
      </c>
      <c r="D332" s="378"/>
      <c r="E332" s="381" t="str">
        <f>C334</f>
        <v>荻田　アツ子</v>
      </c>
      <c r="F332" s="376"/>
      <c r="G332" s="376"/>
      <c r="H332" s="382"/>
      <c r="I332" s="375" t="str">
        <f>C337</f>
        <v>秋山　小百合</v>
      </c>
      <c r="J332" s="376"/>
      <c r="K332" s="376"/>
      <c r="L332" s="382"/>
      <c r="M332" s="375" t="str">
        <f>C340</f>
        <v>今井　恵美</v>
      </c>
      <c r="N332" s="376"/>
      <c r="O332" s="376"/>
      <c r="P332" s="382"/>
      <c r="Q332" s="375" t="str">
        <f>C343</f>
        <v>亀岡　直美</v>
      </c>
      <c r="R332" s="376"/>
      <c r="S332" s="376"/>
      <c r="T332" s="382"/>
      <c r="U332" s="375" t="str">
        <f>C346</f>
        <v>徳永　明子</v>
      </c>
      <c r="V332" s="376"/>
      <c r="W332" s="376"/>
      <c r="X332" s="382"/>
      <c r="Y332" s="365" t="s">
        <v>78</v>
      </c>
      <c r="Z332" s="366"/>
      <c r="AA332" s="366"/>
      <c r="AB332" s="367"/>
      <c r="AC332" s="55"/>
      <c r="AD332" s="559" t="s">
        <v>80</v>
      </c>
      <c r="AE332" s="560"/>
      <c r="AF332" s="564" t="s">
        <v>81</v>
      </c>
      <c r="AG332" s="565"/>
      <c r="AH332" s="566"/>
      <c r="AI332" s="567" t="s">
        <v>82</v>
      </c>
      <c r="AJ332" s="568"/>
      <c r="AK332" s="569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</row>
    <row r="333" spans="1:66" ht="12" customHeight="1" thickBot="1">
      <c r="A333" s="100"/>
      <c r="B333" s="100"/>
      <c r="C333" s="379"/>
      <c r="D333" s="380"/>
      <c r="E333" s="388" t="str">
        <f>C335</f>
        <v>高橋　登子</v>
      </c>
      <c r="F333" s="385"/>
      <c r="G333" s="385"/>
      <c r="H333" s="386"/>
      <c r="I333" s="384" t="str">
        <f>C338</f>
        <v>福田　祐理子</v>
      </c>
      <c r="J333" s="385"/>
      <c r="K333" s="385"/>
      <c r="L333" s="386"/>
      <c r="M333" s="384" t="str">
        <f>C341</f>
        <v>太田　真樹子</v>
      </c>
      <c r="N333" s="385"/>
      <c r="O333" s="385"/>
      <c r="P333" s="386"/>
      <c r="Q333" s="384" t="str">
        <f>C344</f>
        <v>岡田　亜祐里</v>
      </c>
      <c r="R333" s="385"/>
      <c r="S333" s="385"/>
      <c r="T333" s="386"/>
      <c r="U333" s="384" t="str">
        <f>C347</f>
        <v>今西　敦子</v>
      </c>
      <c r="V333" s="385"/>
      <c r="W333" s="385"/>
      <c r="X333" s="386"/>
      <c r="Y333" s="368" t="s">
        <v>79</v>
      </c>
      <c r="Z333" s="369"/>
      <c r="AA333" s="369"/>
      <c r="AB333" s="370"/>
      <c r="AC333" s="55"/>
      <c r="AD333" s="7" t="s">
        <v>83</v>
      </c>
      <c r="AE333" s="3" t="s">
        <v>84</v>
      </c>
      <c r="AF333" s="7" t="s">
        <v>40</v>
      </c>
      <c r="AG333" s="3" t="s">
        <v>85</v>
      </c>
      <c r="AH333" s="4" t="s">
        <v>86</v>
      </c>
      <c r="AI333" s="3" t="s">
        <v>40</v>
      </c>
      <c r="AJ333" s="3" t="s">
        <v>85</v>
      </c>
      <c r="AK333" s="4" t="s">
        <v>86</v>
      </c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</row>
    <row r="334" spans="1:66" ht="12" customHeight="1">
      <c r="A334" s="100"/>
      <c r="B334" s="100"/>
      <c r="C334" s="89" t="s">
        <v>343</v>
      </c>
      <c r="D334" s="85" t="s">
        <v>117</v>
      </c>
      <c r="E334" s="494"/>
      <c r="F334" s="495"/>
      <c r="G334" s="495"/>
      <c r="H334" s="496"/>
      <c r="I334" s="35">
        <v>15</v>
      </c>
      <c r="J334" s="36" t="str">
        <f>IF(I334="","","-")</f>
        <v>-</v>
      </c>
      <c r="K334" s="37">
        <v>12</v>
      </c>
      <c r="L334" s="540" t="str">
        <f>IF(I334&lt;&gt;"",IF(I334&gt;K334,IF(I335&gt;K335,"○",IF(I336&gt;K336,"○","×")),IF(I335&gt;K335,IF(I336&gt;K336,"○","×"),"×")),"")</f>
        <v>○</v>
      </c>
      <c r="M334" s="35">
        <v>9</v>
      </c>
      <c r="N334" s="38" t="str">
        <f aca="true" t="shared" si="86" ref="N334:N339">IF(M334="","","-")</f>
        <v>-</v>
      </c>
      <c r="O334" s="39">
        <v>15</v>
      </c>
      <c r="P334" s="540" t="str">
        <f>IF(M334&lt;&gt;"",IF(M334&gt;O334,IF(M335&gt;O335,"○",IF(M336&gt;O336,"○","×")),IF(M335&gt;O335,IF(M336&gt;O336,"○","×"),"×")),"")</f>
        <v>○</v>
      </c>
      <c r="Q334" s="35">
        <v>15</v>
      </c>
      <c r="R334" s="38" t="str">
        <f aca="true" t="shared" si="87" ref="R334:R342">IF(Q334="","","-")</f>
        <v>-</v>
      </c>
      <c r="S334" s="39">
        <v>9</v>
      </c>
      <c r="T334" s="540" t="str">
        <f>IF(Q334&lt;&gt;"",IF(Q334&gt;S334,IF(Q335&gt;S335,"○",IF(Q336&gt;S336,"○","×")),IF(Q335&gt;S335,IF(Q336&gt;S336,"○","×"),"×")),"")</f>
        <v>○</v>
      </c>
      <c r="U334" s="35">
        <v>15</v>
      </c>
      <c r="V334" s="38" t="str">
        <f aca="true" t="shared" si="88" ref="V334:V345">IF(U334="","","-")</f>
        <v>-</v>
      </c>
      <c r="W334" s="39">
        <v>12</v>
      </c>
      <c r="X334" s="573" t="str">
        <f>IF(U334&lt;&gt;"",IF(U334&gt;W334,IF(U335&gt;W335,"○",IF(U336&gt;W336,"○","×")),IF(U335&gt;W335,IF(U336&gt;W336,"○","×"),"×")),"")</f>
        <v>○</v>
      </c>
      <c r="Y334" s="561" t="s">
        <v>50</v>
      </c>
      <c r="Z334" s="562"/>
      <c r="AA334" s="562"/>
      <c r="AB334" s="563"/>
      <c r="AC334" s="55"/>
      <c r="AD334" s="10"/>
      <c r="AE334" s="11"/>
      <c r="AF334" s="56"/>
      <c r="AG334" s="57"/>
      <c r="AH334" s="13"/>
      <c r="AI334" s="11"/>
      <c r="AJ334" s="11"/>
      <c r="AK334" s="13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</row>
    <row r="335" spans="1:66" ht="12" customHeight="1">
      <c r="A335" s="100"/>
      <c r="B335" s="100"/>
      <c r="C335" s="89" t="s">
        <v>345</v>
      </c>
      <c r="D335" s="85" t="s">
        <v>117</v>
      </c>
      <c r="E335" s="497"/>
      <c r="F335" s="422"/>
      <c r="G335" s="422"/>
      <c r="H335" s="498"/>
      <c r="I335" s="35">
        <v>11</v>
      </c>
      <c r="J335" s="36" t="str">
        <f>IF(I335="","","-")</f>
        <v>-</v>
      </c>
      <c r="K335" s="41">
        <v>15</v>
      </c>
      <c r="L335" s="522"/>
      <c r="M335" s="35">
        <v>15</v>
      </c>
      <c r="N335" s="36" t="str">
        <f t="shared" si="86"/>
        <v>-</v>
      </c>
      <c r="O335" s="37">
        <v>11</v>
      </c>
      <c r="P335" s="522"/>
      <c r="Q335" s="35">
        <v>13</v>
      </c>
      <c r="R335" s="36" t="str">
        <f t="shared" si="87"/>
        <v>-</v>
      </c>
      <c r="S335" s="37">
        <v>15</v>
      </c>
      <c r="T335" s="522"/>
      <c r="U335" s="35">
        <v>15</v>
      </c>
      <c r="V335" s="36" t="str">
        <f t="shared" si="88"/>
        <v>-</v>
      </c>
      <c r="W335" s="37">
        <v>12</v>
      </c>
      <c r="X335" s="525"/>
      <c r="Y335" s="428"/>
      <c r="Z335" s="429"/>
      <c r="AA335" s="429"/>
      <c r="AB335" s="430"/>
      <c r="AC335" s="55"/>
      <c r="AD335" s="10">
        <f>COUNTIF(E334:X336,"○")</f>
        <v>4</v>
      </c>
      <c r="AE335" s="11">
        <f>COUNTIF(E334:X336,"×")</f>
        <v>0</v>
      </c>
      <c r="AF335" s="56">
        <f>(IF((E334&gt;G334),1,0))+(IF((E335&gt;G335),1,0))+(IF((E336&gt;G336),1,0))+(IF((I334&gt;K334),1,0))+(IF((I335&gt;K335),1,0))+(IF((I336&gt;K336),1,0))+(IF((M334&gt;O334),1,0))+(IF((M335&gt;O335),1,0))+(IF((M336&gt;O336),1,0))+(IF((Q334&gt;S334),1,0))+(IF((Q335&gt;S335),1,0))+(IF((Q336&gt;S336),1,0))+(IF((U334&gt;W334),1,0))+(IF((U335&gt;W335),1,0))+(IF((U336&gt;W336),1,0))</f>
        <v>8</v>
      </c>
      <c r="AG335" s="57">
        <f>(IF((E334&lt;G334),1,0))+(IF((E335&lt;G335),1,0))+(IF((E336&lt;G336),1,0))+(IF((I334&lt;K334),1,0))+(IF((I335&lt;K335),1,0))+(IF((I336&lt;K336),1,0))+(IF((M334&lt;O334),1,0))+(IF((M335&lt;O335),1,0))+(IF((M336&lt;O336),1,0))+(IF((Q334&lt;S334),1,0))+(IF((Q335&lt;S335),1,0))+(IF((Q336&lt;S336),1,0))+(IF((U334&lt;W334),1,0))+(IF((U335&lt;W335),1,0))+(IF((U336&lt;W336),1,0))</f>
        <v>3</v>
      </c>
      <c r="AH335" s="58">
        <f>AF335-AG335</f>
        <v>5</v>
      </c>
      <c r="AI335" s="11">
        <f>SUM(E334:E336,I334:I336,M334:M336,Q334:Q336,U334:U336)</f>
        <v>153</v>
      </c>
      <c r="AJ335" s="11">
        <f>SUM(G334:G336,K334:K336,O334:O336,S334:S336,W334:W336)</f>
        <v>128</v>
      </c>
      <c r="AK335" s="13">
        <f>AI335-AJ335</f>
        <v>25</v>
      </c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</row>
    <row r="336" spans="1:66" ht="12" customHeight="1">
      <c r="A336" s="100"/>
      <c r="B336" s="100"/>
      <c r="C336" s="88"/>
      <c r="D336" s="91" t="s">
        <v>20</v>
      </c>
      <c r="E336" s="499"/>
      <c r="F336" s="500"/>
      <c r="G336" s="500"/>
      <c r="H336" s="501"/>
      <c r="I336" s="42">
        <v>15</v>
      </c>
      <c r="J336" s="36" t="str">
        <f>IF(I336="","","-")</f>
        <v>-</v>
      </c>
      <c r="K336" s="43">
        <v>8</v>
      </c>
      <c r="L336" s="523"/>
      <c r="M336" s="42">
        <v>15</v>
      </c>
      <c r="N336" s="44" t="str">
        <f t="shared" si="86"/>
        <v>-</v>
      </c>
      <c r="O336" s="43">
        <v>13</v>
      </c>
      <c r="P336" s="522"/>
      <c r="Q336" s="35">
        <v>15</v>
      </c>
      <c r="R336" s="36" t="str">
        <f t="shared" si="87"/>
        <v>-</v>
      </c>
      <c r="S336" s="37">
        <v>6</v>
      </c>
      <c r="T336" s="522"/>
      <c r="U336" s="35"/>
      <c r="V336" s="36">
        <f t="shared" si="88"/>
      </c>
      <c r="W336" s="37"/>
      <c r="X336" s="525"/>
      <c r="Y336" s="17">
        <f>AD335</f>
        <v>4</v>
      </c>
      <c r="Z336" s="18" t="s">
        <v>87</v>
      </c>
      <c r="AA336" s="18">
        <f>AE335</f>
        <v>0</v>
      </c>
      <c r="AB336" s="19" t="s">
        <v>84</v>
      </c>
      <c r="AC336" s="55"/>
      <c r="AD336" s="10"/>
      <c r="AE336" s="11"/>
      <c r="AF336" s="56"/>
      <c r="AG336" s="57"/>
      <c r="AH336" s="13"/>
      <c r="AI336" s="11"/>
      <c r="AJ336" s="11"/>
      <c r="AK336" s="13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</row>
    <row r="337" spans="1:66" ht="12" customHeight="1">
      <c r="A337" s="100"/>
      <c r="B337" s="100"/>
      <c r="C337" s="89" t="s">
        <v>210</v>
      </c>
      <c r="D337" s="90" t="s">
        <v>209</v>
      </c>
      <c r="E337" s="45">
        <f>IF(K334="","",K334)</f>
        <v>12</v>
      </c>
      <c r="F337" s="36" t="str">
        <f aca="true" t="shared" si="89" ref="F337:F348">IF(E337="","","-")</f>
        <v>-</v>
      </c>
      <c r="G337" s="1">
        <f>IF(I334="","",I334)</f>
        <v>15</v>
      </c>
      <c r="H337" s="541" t="str">
        <f>IF(L334="","",IF(L334="○","×",IF(L334="×","○")))</f>
        <v>×</v>
      </c>
      <c r="I337" s="401"/>
      <c r="J337" s="421"/>
      <c r="K337" s="421"/>
      <c r="L337" s="543"/>
      <c r="M337" s="35">
        <v>14</v>
      </c>
      <c r="N337" s="36" t="str">
        <f t="shared" si="86"/>
        <v>-</v>
      </c>
      <c r="O337" s="37">
        <v>16</v>
      </c>
      <c r="P337" s="521" t="str">
        <f>IF(M337&lt;&gt;"",IF(M337&gt;O337,IF(M338&gt;O338,"○",IF(M339&gt;O339,"○","×")),IF(M338&gt;O338,IF(M339&gt;O339,"○","×"),"×")),"")</f>
        <v>×</v>
      </c>
      <c r="Q337" s="59">
        <v>15</v>
      </c>
      <c r="R337" s="48" t="str">
        <f t="shared" si="87"/>
        <v>-</v>
      </c>
      <c r="S337" s="60">
        <v>10</v>
      </c>
      <c r="T337" s="521" t="str">
        <f>IF(Q337&lt;&gt;"",IF(Q337&gt;S337,IF(Q338&gt;S338,"○",IF(Q339&gt;S339,"○","×")),IF(Q338&gt;S338,IF(Q339&gt;S339,"○","×"),"×")),"")</f>
        <v>○</v>
      </c>
      <c r="U337" s="59">
        <v>16</v>
      </c>
      <c r="V337" s="48" t="str">
        <f t="shared" si="88"/>
        <v>-</v>
      </c>
      <c r="W337" s="60">
        <v>14</v>
      </c>
      <c r="X337" s="524" t="str">
        <f>IF(U337&lt;&gt;"",IF(U337&gt;W337,IF(U338&gt;W338,"○",IF(U339&gt;W339,"○","×")),IF(U338&gt;W338,IF(U339&gt;W339,"○","×"),"×")),"")</f>
        <v>×</v>
      </c>
      <c r="Y337" s="425" t="s">
        <v>53</v>
      </c>
      <c r="Z337" s="426"/>
      <c r="AA337" s="426"/>
      <c r="AB337" s="427"/>
      <c r="AC337" s="55"/>
      <c r="AD337" s="23"/>
      <c r="AE337" s="24"/>
      <c r="AF337" s="61"/>
      <c r="AG337" s="62"/>
      <c r="AH337" s="25"/>
      <c r="AI337" s="24"/>
      <c r="AJ337" s="24"/>
      <c r="AK337" s="25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</row>
    <row r="338" spans="1:66" ht="12" customHeight="1">
      <c r="A338" s="100"/>
      <c r="B338" s="100"/>
      <c r="C338" s="89" t="s">
        <v>211</v>
      </c>
      <c r="D338" s="85" t="s">
        <v>209</v>
      </c>
      <c r="E338" s="45">
        <f>IF(K335="","",K335)</f>
        <v>15</v>
      </c>
      <c r="F338" s="36" t="str">
        <f t="shared" si="89"/>
        <v>-</v>
      </c>
      <c r="G338" s="1">
        <f>IF(I335="","",I335)</f>
        <v>11</v>
      </c>
      <c r="H338" s="542" t="str">
        <f>IF(J335="","",J335)</f>
        <v>-</v>
      </c>
      <c r="I338" s="402"/>
      <c r="J338" s="422"/>
      <c r="K338" s="422"/>
      <c r="L338" s="498"/>
      <c r="M338" s="35">
        <v>10</v>
      </c>
      <c r="N338" s="36" t="str">
        <f t="shared" si="86"/>
        <v>-</v>
      </c>
      <c r="O338" s="37">
        <v>15</v>
      </c>
      <c r="P338" s="522"/>
      <c r="Q338" s="35">
        <v>12</v>
      </c>
      <c r="R338" s="36" t="str">
        <f t="shared" si="87"/>
        <v>-</v>
      </c>
      <c r="S338" s="37">
        <v>15</v>
      </c>
      <c r="T338" s="522"/>
      <c r="U338" s="35">
        <v>10</v>
      </c>
      <c r="V338" s="36" t="str">
        <f t="shared" si="88"/>
        <v>-</v>
      </c>
      <c r="W338" s="37">
        <v>15</v>
      </c>
      <c r="X338" s="525"/>
      <c r="Y338" s="428"/>
      <c r="Z338" s="429"/>
      <c r="AA338" s="429"/>
      <c r="AB338" s="430"/>
      <c r="AC338" s="55"/>
      <c r="AD338" s="10">
        <f>COUNTIF(E337:X339,"○")</f>
        <v>1</v>
      </c>
      <c r="AE338" s="11">
        <f>COUNTIF(E337:X339,"×")</f>
        <v>3</v>
      </c>
      <c r="AF338" s="56">
        <f>(IF((E337&gt;G337),1,0))+(IF((E338&gt;G338),1,0))+(IF((E339&gt;G339),1,0))+(IF((I337&gt;K337),1,0))+(IF((I338&gt;K338),1,0))+(IF((I339&gt;K339),1,0))+(IF((M337&gt;O337),1,0))+(IF((M338&gt;O338),1,0))+(IF((M339&gt;O339),1,0))+(IF((Q337&gt;S337),1,0))+(IF((Q338&gt;S338),1,0))+(IF((Q339&gt;S339),1,0))+(IF((U337&gt;W337),1,0))+(IF((U338&gt;W338),1,0))+(IF((U339&gt;W339),1,0))</f>
        <v>4</v>
      </c>
      <c r="AG338" s="57">
        <f>(IF((E337&lt;G337),1,0))+(IF((E338&lt;G338),1,0))+(IF((E339&lt;G339),1,0))+(IF((I337&lt;K337),1,0))+(IF((I338&lt;K338),1,0))+(IF((I339&lt;K339),1,0))+(IF((M337&lt;O337),1,0))+(IF((M338&lt;O338),1,0))+(IF((M339&lt;O339),1,0))+(IF((Q337&lt;S337),1,0))+(IF((Q338&lt;S338),1,0))+(IF((Q339&lt;S339),1,0))+(IF((U337&lt;W337),1,0))+(IF((U338&lt;W338),1,0))+(IF((U339&lt;W339),1,0))</f>
        <v>7</v>
      </c>
      <c r="AH338" s="58">
        <f>AF338-AG338</f>
        <v>-3</v>
      </c>
      <c r="AI338" s="11">
        <f>SUM(E337:E339,I337:I339,M337:M339,Q337:Q339,U337:U339)</f>
        <v>138</v>
      </c>
      <c r="AJ338" s="11">
        <f>SUM(G337:G339,K337:K339,O337:O339,S337:S339,W337:W339)</f>
        <v>148</v>
      </c>
      <c r="AK338" s="13">
        <f>AI338-AJ338</f>
        <v>-10</v>
      </c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</row>
    <row r="339" spans="1:66" ht="12" customHeight="1">
      <c r="A339" s="100"/>
      <c r="B339" s="100"/>
      <c r="C339" s="88"/>
      <c r="D339" s="92" t="s">
        <v>20</v>
      </c>
      <c r="E339" s="46">
        <f>IF(K336="","",K336)</f>
        <v>8</v>
      </c>
      <c r="F339" s="36" t="str">
        <f t="shared" si="89"/>
        <v>-</v>
      </c>
      <c r="G339" s="47">
        <f>IF(I336="","",I336)</f>
        <v>15</v>
      </c>
      <c r="H339" s="555" t="str">
        <f>IF(J336="","",J336)</f>
        <v>-</v>
      </c>
      <c r="I339" s="558"/>
      <c r="J339" s="500"/>
      <c r="K339" s="500"/>
      <c r="L339" s="501"/>
      <c r="M339" s="42"/>
      <c r="N339" s="36">
        <f t="shared" si="86"/>
      </c>
      <c r="O339" s="43"/>
      <c r="P339" s="523"/>
      <c r="Q339" s="42">
        <v>15</v>
      </c>
      <c r="R339" s="44" t="str">
        <f t="shared" si="87"/>
        <v>-</v>
      </c>
      <c r="S339" s="43">
        <v>7</v>
      </c>
      <c r="T339" s="523"/>
      <c r="U339" s="42">
        <v>11</v>
      </c>
      <c r="V339" s="44" t="str">
        <f t="shared" si="88"/>
        <v>-</v>
      </c>
      <c r="W339" s="43">
        <v>15</v>
      </c>
      <c r="X339" s="525"/>
      <c r="Y339" s="17">
        <f>AD338</f>
        <v>1</v>
      </c>
      <c r="Z339" s="18" t="s">
        <v>87</v>
      </c>
      <c r="AA339" s="18">
        <f>AE338</f>
        <v>3</v>
      </c>
      <c r="AB339" s="19" t="s">
        <v>84</v>
      </c>
      <c r="AC339" s="55"/>
      <c r="AD339" s="26"/>
      <c r="AE339" s="27"/>
      <c r="AF339" s="63"/>
      <c r="AG339" s="64"/>
      <c r="AH339" s="31"/>
      <c r="AI339" s="27"/>
      <c r="AJ339" s="27"/>
      <c r="AK339" s="31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</row>
    <row r="340" spans="1:66" ht="12" customHeight="1">
      <c r="A340" s="100"/>
      <c r="B340" s="100"/>
      <c r="C340" s="86" t="s">
        <v>172</v>
      </c>
      <c r="D340" s="85" t="s">
        <v>116</v>
      </c>
      <c r="E340" s="45">
        <f>IF(O334="","",O334)</f>
        <v>15</v>
      </c>
      <c r="F340" s="48" t="str">
        <f t="shared" si="89"/>
        <v>-</v>
      </c>
      <c r="G340" s="1">
        <f>IF(M334="","",M334)</f>
        <v>9</v>
      </c>
      <c r="H340" s="541" t="str">
        <f>IF(P334="","",IF(P334="○","×",IF(P334="×","○")))</f>
        <v>×</v>
      </c>
      <c r="I340" s="49">
        <f>IF(O337="","",O337)</f>
        <v>16</v>
      </c>
      <c r="J340" s="36" t="str">
        <f aca="true" t="shared" si="90" ref="J340:J348">IF(I340="","","-")</f>
        <v>-</v>
      </c>
      <c r="K340" s="1">
        <f>IF(M337="","",M337)</f>
        <v>14</v>
      </c>
      <c r="L340" s="541" t="str">
        <f>IF(P337="","",IF(P337="○","×",IF(P337="×","○")))</f>
        <v>○</v>
      </c>
      <c r="M340" s="401"/>
      <c r="N340" s="421"/>
      <c r="O340" s="421"/>
      <c r="P340" s="543"/>
      <c r="Q340" s="35">
        <v>15</v>
      </c>
      <c r="R340" s="36" t="str">
        <f t="shared" si="87"/>
        <v>-</v>
      </c>
      <c r="S340" s="37">
        <v>9</v>
      </c>
      <c r="T340" s="522" t="str">
        <f>IF(Q340&lt;&gt;"",IF(Q340&gt;S340,IF(Q341&gt;S341,"○",IF(Q342&gt;S342,"○","×")),IF(Q341&gt;S341,IF(Q342&gt;S342,"○","×"),"×")),"")</f>
        <v>○</v>
      </c>
      <c r="U340" s="35">
        <v>15</v>
      </c>
      <c r="V340" s="36" t="str">
        <f t="shared" si="88"/>
        <v>-</v>
      </c>
      <c r="W340" s="37">
        <v>11</v>
      </c>
      <c r="X340" s="524" t="str">
        <f>IF(U340&lt;&gt;"",IF(U340&gt;W340,IF(U341&gt;W341,"○",IF(U342&gt;W342,"○","×")),IF(U341&gt;W341,IF(U342&gt;W342,"○","×"),"×")),"")</f>
        <v>○</v>
      </c>
      <c r="Y340" s="425" t="s">
        <v>52</v>
      </c>
      <c r="Z340" s="426"/>
      <c r="AA340" s="426"/>
      <c r="AB340" s="427"/>
      <c r="AC340" s="55"/>
      <c r="AD340" s="10"/>
      <c r="AE340" s="11"/>
      <c r="AF340" s="56"/>
      <c r="AG340" s="57"/>
      <c r="AH340" s="13"/>
      <c r="AI340" s="11"/>
      <c r="AJ340" s="11"/>
      <c r="AK340" s="13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</row>
    <row r="341" spans="1:66" ht="12" customHeight="1">
      <c r="A341" s="100"/>
      <c r="B341" s="100"/>
      <c r="C341" s="86" t="s">
        <v>174</v>
      </c>
      <c r="D341" s="85" t="s">
        <v>116</v>
      </c>
      <c r="E341" s="45">
        <f>IF(O335="","",O335)</f>
        <v>11</v>
      </c>
      <c r="F341" s="36" t="str">
        <f t="shared" si="89"/>
        <v>-</v>
      </c>
      <c r="G341" s="1">
        <f>IF(M335="","",M335)</f>
        <v>15</v>
      </c>
      <c r="H341" s="542">
        <f>IF(J338="","",J338)</f>
      </c>
      <c r="I341" s="49">
        <f>IF(O338="","",O338)</f>
        <v>15</v>
      </c>
      <c r="J341" s="36" t="str">
        <f t="shared" si="90"/>
        <v>-</v>
      </c>
      <c r="K341" s="1">
        <f>IF(M338="","",M338)</f>
        <v>10</v>
      </c>
      <c r="L341" s="542" t="str">
        <f>IF(N338="","",N338)</f>
        <v>-</v>
      </c>
      <c r="M341" s="402"/>
      <c r="N341" s="422"/>
      <c r="O341" s="422"/>
      <c r="P341" s="498"/>
      <c r="Q341" s="35">
        <v>10</v>
      </c>
      <c r="R341" s="36" t="str">
        <f t="shared" si="87"/>
        <v>-</v>
      </c>
      <c r="S341" s="37">
        <v>15</v>
      </c>
      <c r="T341" s="522"/>
      <c r="U341" s="35">
        <v>15</v>
      </c>
      <c r="V341" s="36" t="str">
        <f t="shared" si="88"/>
        <v>-</v>
      </c>
      <c r="W341" s="37">
        <v>10</v>
      </c>
      <c r="X341" s="525"/>
      <c r="Y341" s="428"/>
      <c r="Z341" s="429"/>
      <c r="AA341" s="429"/>
      <c r="AB341" s="430"/>
      <c r="AC341" s="55"/>
      <c r="AD341" s="10">
        <f>COUNTIF(E340:X342,"○")</f>
        <v>3</v>
      </c>
      <c r="AE341" s="11">
        <f>COUNTIF(E340:X342,"×")</f>
        <v>1</v>
      </c>
      <c r="AF341" s="56">
        <f>(IF((E340&gt;G340),1,0))+(IF((E341&gt;G341),1,0))+(IF((E342&gt;G342),1,0))+(IF((I340&gt;K340),1,0))+(IF((I341&gt;K341),1,0))+(IF((I342&gt;K342),1,0))+(IF((M340&gt;O340),1,0))+(IF((M341&gt;O341),1,0))+(IF((M342&gt;O342),1,0))+(IF((Q340&gt;S340),1,0))+(IF((Q341&gt;S341),1,0))+(IF((Q342&gt;S342),1,0))+(IF((U340&gt;W340),1,0))+(IF((U341&gt;W341),1,0))+(IF((U342&gt;W342),1,0))</f>
        <v>7</v>
      </c>
      <c r="AG341" s="57">
        <f>(IF((E340&lt;G340),1,0))+(IF((E341&lt;G341),1,0))+(IF((E342&lt;G342),1,0))+(IF((I340&lt;K340),1,0))+(IF((I341&lt;K341),1,0))+(IF((I342&lt;K342),1,0))+(IF((M340&lt;O340),1,0))+(IF((M341&lt;O341),1,0))+(IF((M342&lt;O342),1,0))+(IF((Q340&lt;S340),1,0))+(IF((Q341&lt;S341),1,0))+(IF((Q342&lt;S342),1,0))+(IF((U340&lt;W340),1,0))+(IF((U341&lt;W341),1,0))+(IF((U342&lt;W342),1,0))</f>
        <v>3</v>
      </c>
      <c r="AH341" s="58">
        <f>AF341-AG341</f>
        <v>4</v>
      </c>
      <c r="AI341" s="11">
        <f>SUM(E340:E342,I340:I342,M340:M342,Q340:Q342,U340:U342)</f>
        <v>140</v>
      </c>
      <c r="AJ341" s="11">
        <f>SUM(G340:G342,K340:K342,O340:O342,S340:S342,W340:W342)</f>
        <v>119</v>
      </c>
      <c r="AK341" s="13">
        <f>AI341-AJ341</f>
        <v>21</v>
      </c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</row>
    <row r="342" spans="1:66" ht="12" customHeight="1">
      <c r="A342" s="100"/>
      <c r="B342" s="100"/>
      <c r="C342" s="88"/>
      <c r="D342" s="91" t="s">
        <v>20</v>
      </c>
      <c r="E342" s="45">
        <f>IF(O336="","",O336)</f>
        <v>13</v>
      </c>
      <c r="F342" s="36" t="str">
        <f t="shared" si="89"/>
        <v>-</v>
      </c>
      <c r="G342" s="1">
        <f>IF(M336="","",M336)</f>
        <v>15</v>
      </c>
      <c r="H342" s="542">
        <f>IF(J339="","",J339)</f>
      </c>
      <c r="I342" s="49">
        <f>IF(O339="","",O339)</f>
      </c>
      <c r="J342" s="36">
        <f t="shared" si="90"/>
      </c>
      <c r="K342" s="1">
        <f>IF(M339="","",M339)</f>
      </c>
      <c r="L342" s="542">
        <f>IF(N339="","",N339)</f>
      </c>
      <c r="M342" s="402"/>
      <c r="N342" s="422"/>
      <c r="O342" s="422"/>
      <c r="P342" s="498"/>
      <c r="Q342" s="35">
        <v>15</v>
      </c>
      <c r="R342" s="36" t="str">
        <f t="shared" si="87"/>
        <v>-</v>
      </c>
      <c r="S342" s="37">
        <v>11</v>
      </c>
      <c r="T342" s="523"/>
      <c r="U342" s="35"/>
      <c r="V342" s="36">
        <f t="shared" si="88"/>
      </c>
      <c r="W342" s="37"/>
      <c r="X342" s="526"/>
      <c r="Y342" s="17">
        <f>AD341</f>
        <v>3</v>
      </c>
      <c r="Z342" s="18" t="s">
        <v>87</v>
      </c>
      <c r="AA342" s="18">
        <f>AE341</f>
        <v>1</v>
      </c>
      <c r="AB342" s="19" t="s">
        <v>84</v>
      </c>
      <c r="AC342" s="55"/>
      <c r="AD342" s="10"/>
      <c r="AE342" s="11"/>
      <c r="AF342" s="56"/>
      <c r="AG342" s="57"/>
      <c r="AH342" s="13"/>
      <c r="AI342" s="11"/>
      <c r="AJ342" s="11"/>
      <c r="AK342" s="13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</row>
    <row r="343" spans="1:66" ht="12" customHeight="1">
      <c r="A343" s="100"/>
      <c r="B343" s="100"/>
      <c r="C343" s="89" t="s">
        <v>306</v>
      </c>
      <c r="D343" s="90" t="s">
        <v>295</v>
      </c>
      <c r="E343" s="65">
        <f>IF(S334="","",S334)</f>
        <v>9</v>
      </c>
      <c r="F343" s="48" t="str">
        <f t="shared" si="89"/>
        <v>-</v>
      </c>
      <c r="G343" s="5">
        <f>IF(Q334="","",Q334)</f>
        <v>15</v>
      </c>
      <c r="H343" s="491" t="str">
        <f>IF(T334="","",IF(T334="○","×",IF(T334="×","○")))</f>
        <v>×</v>
      </c>
      <c r="I343" s="51">
        <f>IF(S337="","",S337)</f>
        <v>10</v>
      </c>
      <c r="J343" s="48" t="str">
        <f t="shared" si="90"/>
        <v>-</v>
      </c>
      <c r="K343" s="5">
        <f>IF(Q337="","",Q337)</f>
        <v>15</v>
      </c>
      <c r="L343" s="541" t="str">
        <f>IF(T337="","",IF(T337="○","×",IF(T337="×","○")))</f>
        <v>×</v>
      </c>
      <c r="M343" s="5">
        <f>IF(S340="","",S340)</f>
        <v>9</v>
      </c>
      <c r="N343" s="48" t="str">
        <f aca="true" t="shared" si="91" ref="N343:N348">IF(M343="","","-")</f>
        <v>-</v>
      </c>
      <c r="O343" s="5">
        <f>IF(Q340="","",Q340)</f>
        <v>15</v>
      </c>
      <c r="P343" s="541" t="str">
        <f>IF(T340="","",IF(T340="○","×",IF(T340="×","○")))</f>
        <v>×</v>
      </c>
      <c r="Q343" s="401"/>
      <c r="R343" s="421"/>
      <c r="S343" s="421"/>
      <c r="T343" s="543"/>
      <c r="U343" s="59">
        <v>7</v>
      </c>
      <c r="V343" s="48" t="str">
        <f t="shared" si="88"/>
        <v>-</v>
      </c>
      <c r="W343" s="60">
        <v>15</v>
      </c>
      <c r="X343" s="525" t="str">
        <f>IF(U343&lt;&gt;"",IF(U343&gt;W343,IF(U344&gt;W344,"○",IF(U345&gt;W345,"○","×")),IF(U344&gt;W344,IF(U345&gt;W345,"○","×"),"×")),"")</f>
        <v>×</v>
      </c>
      <c r="Y343" s="425" t="s">
        <v>58</v>
      </c>
      <c r="Z343" s="426"/>
      <c r="AA343" s="426"/>
      <c r="AB343" s="427"/>
      <c r="AC343" s="55"/>
      <c r="AD343" s="23"/>
      <c r="AE343" s="24"/>
      <c r="AF343" s="61"/>
      <c r="AG343" s="62"/>
      <c r="AH343" s="25"/>
      <c r="AI343" s="24"/>
      <c r="AJ343" s="24"/>
      <c r="AK343" s="25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</row>
    <row r="344" spans="1:66" ht="12" customHeight="1">
      <c r="A344" s="100"/>
      <c r="B344" s="100"/>
      <c r="C344" s="89" t="s">
        <v>309</v>
      </c>
      <c r="D344" s="85" t="s">
        <v>295</v>
      </c>
      <c r="E344" s="45">
        <f>IF(S335="","",S335)</f>
        <v>15</v>
      </c>
      <c r="F344" s="36" t="str">
        <f t="shared" si="89"/>
        <v>-</v>
      </c>
      <c r="G344" s="1">
        <f>IF(Q335="","",Q335)</f>
        <v>13</v>
      </c>
      <c r="H344" s="492" t="str">
        <f>IF(J341="","",J341)</f>
        <v>-</v>
      </c>
      <c r="I344" s="49">
        <f>IF(S338="","",S338)</f>
        <v>15</v>
      </c>
      <c r="J344" s="36" t="str">
        <f t="shared" si="90"/>
        <v>-</v>
      </c>
      <c r="K344" s="1">
        <f>IF(Q338="","",Q338)</f>
        <v>12</v>
      </c>
      <c r="L344" s="542">
        <f>IF(N341="","",N341)</f>
      </c>
      <c r="M344" s="1">
        <f>IF(S341="","",S341)</f>
        <v>15</v>
      </c>
      <c r="N344" s="36" t="str">
        <f t="shared" si="91"/>
        <v>-</v>
      </c>
      <c r="O344" s="1">
        <f>IF(Q341="","",Q341)</f>
        <v>10</v>
      </c>
      <c r="P344" s="542" t="str">
        <f>IF(R341="","",R341)</f>
        <v>-</v>
      </c>
      <c r="Q344" s="402"/>
      <c r="R344" s="422"/>
      <c r="S344" s="422"/>
      <c r="T344" s="498"/>
      <c r="U344" s="35">
        <v>3</v>
      </c>
      <c r="V344" s="36" t="str">
        <f t="shared" si="88"/>
        <v>-</v>
      </c>
      <c r="W344" s="37">
        <v>15</v>
      </c>
      <c r="X344" s="525"/>
      <c r="Y344" s="428"/>
      <c r="Z344" s="429"/>
      <c r="AA344" s="429"/>
      <c r="AB344" s="430"/>
      <c r="AC344" s="55"/>
      <c r="AD344" s="10">
        <f>COUNTIF(E343:X345,"○")</f>
        <v>0</v>
      </c>
      <c r="AE344" s="11">
        <f>COUNTIF(E343:X345,"×")</f>
        <v>4</v>
      </c>
      <c r="AF344" s="56">
        <f>(IF((E343&gt;G343),1,0))+(IF((E344&gt;G344),1,0))+(IF((E345&gt;G345),1,0))+(IF((I343&gt;K343),1,0))+(IF((I344&gt;K344),1,0))+(IF((I345&gt;K345),1,0))+(IF((M343&gt;O343),1,0))+(IF((M344&gt;O344),1,0))+(IF((M345&gt;O345),1,0))+(IF((Q343&gt;S343),1,0))+(IF((Q344&gt;S344),1,0))+(IF((Q345&gt;S345),1,0))+(IF((U343&gt;W343),1,0))+(IF((U344&gt;W344),1,0))+(IF((U345&gt;W345),1,0))</f>
        <v>3</v>
      </c>
      <c r="AG344" s="57">
        <f>(IF((E343&lt;G343),1,0))+(IF((E344&lt;G344),1,0))+(IF((E345&lt;G345),1,0))+(IF((I343&lt;K343),1,0))+(IF((I344&lt;K344),1,0))+(IF((I345&lt;K345),1,0))+(IF((M343&lt;O343),1,0))+(IF((M344&lt;O344),1,0))+(IF((M345&lt;O345),1,0))+(IF((Q343&lt;S343),1,0))+(IF((Q344&lt;S344),1,0))+(IF((Q345&lt;S345),1,0))+(IF((U343&lt;W343),1,0))+(IF((U344&lt;W344),1,0))+(IF((U345&lt;W345),1,0))</f>
        <v>8</v>
      </c>
      <c r="AH344" s="58">
        <f>AF344-AG344</f>
        <v>-5</v>
      </c>
      <c r="AI344" s="11">
        <f>SUM(E343:E345,I343:I345,M343:M345,Q343:Q345,U343:U345)</f>
        <v>107</v>
      </c>
      <c r="AJ344" s="11">
        <f>SUM(G343:G345,K343:K345,O343:O345,S343:S345,W343:W345)</f>
        <v>155</v>
      </c>
      <c r="AK344" s="13">
        <f>AI344-AJ344</f>
        <v>-48</v>
      </c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</row>
    <row r="345" spans="1:66" ht="12" customHeight="1">
      <c r="A345" s="100"/>
      <c r="B345" s="100"/>
      <c r="C345" s="88"/>
      <c r="D345" s="87" t="s">
        <v>21</v>
      </c>
      <c r="E345" s="45">
        <f>IF(S336="","",S336)</f>
        <v>6</v>
      </c>
      <c r="F345" s="36" t="str">
        <f t="shared" si="89"/>
        <v>-</v>
      </c>
      <c r="G345" s="1">
        <f>IF(Q336="","",Q336)</f>
        <v>15</v>
      </c>
      <c r="H345" s="492">
        <f>IF(J342="","",J342)</f>
      </c>
      <c r="I345" s="49">
        <f>IF(S339="","",S339)</f>
        <v>7</v>
      </c>
      <c r="J345" s="36" t="str">
        <f t="shared" si="90"/>
        <v>-</v>
      </c>
      <c r="K345" s="1">
        <f>IF(Q339="","",Q339)</f>
        <v>15</v>
      </c>
      <c r="L345" s="542">
        <f>IF(N342="","",N342)</f>
      </c>
      <c r="M345" s="1">
        <f>IF(S342="","",S342)</f>
        <v>11</v>
      </c>
      <c r="N345" s="36" t="str">
        <f t="shared" si="91"/>
        <v>-</v>
      </c>
      <c r="O345" s="1">
        <f>IF(Q342="","",Q342)</f>
        <v>15</v>
      </c>
      <c r="P345" s="542" t="str">
        <f>IF(R342="","",R342)</f>
        <v>-</v>
      </c>
      <c r="Q345" s="402"/>
      <c r="R345" s="422"/>
      <c r="S345" s="422"/>
      <c r="T345" s="498"/>
      <c r="U345" s="35"/>
      <c r="V345" s="36">
        <f t="shared" si="88"/>
      </c>
      <c r="W345" s="37"/>
      <c r="X345" s="526"/>
      <c r="Y345" s="17">
        <f>AD344</f>
        <v>0</v>
      </c>
      <c r="Z345" s="18" t="s">
        <v>87</v>
      </c>
      <c r="AA345" s="18">
        <f>AE344</f>
        <v>4</v>
      </c>
      <c r="AB345" s="19" t="s">
        <v>84</v>
      </c>
      <c r="AC345" s="55"/>
      <c r="AD345" s="26"/>
      <c r="AE345" s="27"/>
      <c r="AF345" s="63"/>
      <c r="AG345" s="64"/>
      <c r="AH345" s="31"/>
      <c r="AI345" s="27"/>
      <c r="AJ345" s="27"/>
      <c r="AK345" s="31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</row>
    <row r="346" spans="1:66" ht="12" customHeight="1">
      <c r="A346" s="100"/>
      <c r="B346" s="100"/>
      <c r="C346" s="86" t="s">
        <v>160</v>
      </c>
      <c r="D346" s="85" t="s">
        <v>155</v>
      </c>
      <c r="E346" s="65">
        <f>IF(W334="","",W334)</f>
        <v>12</v>
      </c>
      <c r="F346" s="48" t="str">
        <f t="shared" si="89"/>
        <v>-</v>
      </c>
      <c r="G346" s="5">
        <f>IF(U334="","",U334)</f>
        <v>15</v>
      </c>
      <c r="H346" s="491" t="str">
        <f>IF(X334="","",IF(X334="○","×",IF(X334="×","○")))</f>
        <v>×</v>
      </c>
      <c r="I346" s="51">
        <f>IF(W337="","",W337)</f>
        <v>14</v>
      </c>
      <c r="J346" s="48" t="str">
        <f t="shared" si="90"/>
        <v>-</v>
      </c>
      <c r="K346" s="5">
        <f>IF(U337="","",U337)</f>
        <v>16</v>
      </c>
      <c r="L346" s="541" t="str">
        <f>IF(X337="","",IF(X337="○","×",IF(X337="×","○")))</f>
        <v>○</v>
      </c>
      <c r="M346" s="5">
        <f>IF(W340="","",W340)</f>
        <v>11</v>
      </c>
      <c r="N346" s="48" t="str">
        <f t="shared" si="91"/>
        <v>-</v>
      </c>
      <c r="O346" s="5">
        <f>IF(U340="","",U340)</f>
        <v>15</v>
      </c>
      <c r="P346" s="541" t="str">
        <f>IF(X340="","",IF(X340="○","×",IF(X340="×","○")))</f>
        <v>×</v>
      </c>
      <c r="Q346" s="51">
        <f>IF(W343="","",W343)</f>
        <v>15</v>
      </c>
      <c r="R346" s="48" t="str">
        <f>IF(Q346="","","-")</f>
        <v>-</v>
      </c>
      <c r="S346" s="5">
        <f>IF(U343="","",U343)</f>
        <v>7</v>
      </c>
      <c r="T346" s="541" t="str">
        <f>IF(X343="","",IF(X343="○","×",IF(X343="×","○")))</f>
        <v>○</v>
      </c>
      <c r="U346" s="401"/>
      <c r="V346" s="421"/>
      <c r="W346" s="421"/>
      <c r="X346" s="543"/>
      <c r="Y346" s="425" t="s">
        <v>51</v>
      </c>
      <c r="Z346" s="426"/>
      <c r="AA346" s="426"/>
      <c r="AB346" s="427"/>
      <c r="AC346" s="55"/>
      <c r="AD346" s="10"/>
      <c r="AE346" s="11"/>
      <c r="AF346" s="56"/>
      <c r="AG346" s="57"/>
      <c r="AH346" s="13"/>
      <c r="AI346" s="11"/>
      <c r="AJ346" s="11"/>
      <c r="AK346" s="13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</row>
    <row r="347" spans="1:66" ht="12" customHeight="1">
      <c r="A347" s="100"/>
      <c r="B347" s="100"/>
      <c r="C347" s="86" t="s">
        <v>162</v>
      </c>
      <c r="D347" s="85" t="s">
        <v>155</v>
      </c>
      <c r="E347" s="45">
        <f>IF(W335="","",W335)</f>
        <v>12</v>
      </c>
      <c r="F347" s="36" t="str">
        <f t="shared" si="89"/>
        <v>-</v>
      </c>
      <c r="G347" s="1">
        <f>IF(U335="","",U335)</f>
        <v>15</v>
      </c>
      <c r="H347" s="492">
        <f>IF(J338="","",J338)</f>
      </c>
      <c r="I347" s="49">
        <f>IF(W338="","",W338)</f>
        <v>15</v>
      </c>
      <c r="J347" s="36" t="str">
        <f t="shared" si="90"/>
        <v>-</v>
      </c>
      <c r="K347" s="1">
        <f>IF(U338="","",U338)</f>
        <v>10</v>
      </c>
      <c r="L347" s="542" t="str">
        <f>IF(N344="","",N344)</f>
        <v>-</v>
      </c>
      <c r="M347" s="1">
        <f>IF(W341="","",W341)</f>
        <v>10</v>
      </c>
      <c r="N347" s="36" t="str">
        <f t="shared" si="91"/>
        <v>-</v>
      </c>
      <c r="O347" s="1">
        <f>IF(U341="","",U341)</f>
        <v>15</v>
      </c>
      <c r="P347" s="542">
        <f>IF(R344="","",R344)</f>
      </c>
      <c r="Q347" s="49">
        <f>IF(W344="","",W344)</f>
        <v>15</v>
      </c>
      <c r="R347" s="36" t="str">
        <f>IF(Q347="","","-")</f>
        <v>-</v>
      </c>
      <c r="S347" s="1">
        <f>IF(U344="","",U344)</f>
        <v>3</v>
      </c>
      <c r="T347" s="542" t="str">
        <f>IF(V344="","",V344)</f>
        <v>-</v>
      </c>
      <c r="U347" s="402"/>
      <c r="V347" s="422"/>
      <c r="W347" s="422"/>
      <c r="X347" s="498"/>
      <c r="Y347" s="428"/>
      <c r="Z347" s="429"/>
      <c r="AA347" s="429"/>
      <c r="AB347" s="430"/>
      <c r="AC347" s="55"/>
      <c r="AD347" s="10">
        <f>COUNTIF(E346:X348,"○")</f>
        <v>2</v>
      </c>
      <c r="AE347" s="11">
        <f>COUNTIF(E346:X348,"×")</f>
        <v>2</v>
      </c>
      <c r="AF347" s="56">
        <f>(IF((E346&gt;G346),1,0))+(IF((E347&gt;G347),1,0))+(IF((E348&gt;G348),1,0))+(IF((I346&gt;K346),1,0))+(IF((I347&gt;K347),1,0))+(IF((I348&gt;K348),1,0))+(IF((M346&gt;O346),1,0))+(IF((M347&gt;O347),1,0))+(IF((M348&gt;O348),1,0))+(IF((Q346&gt;S346),1,0))+(IF((Q347&gt;S347),1,0))+(IF((Q348&gt;S348),1,0))+(IF((U346&gt;W346),1,0))+(IF((U347&gt;W347),1,0))+(IF((U348&gt;W348),1,0))</f>
        <v>4</v>
      </c>
      <c r="AG347" s="57">
        <f>(IF((E346&lt;G346),1,0))+(IF((E347&lt;G347),1,0))+(IF((E348&lt;G348),1,0))+(IF((I346&lt;K346),1,0))+(IF((I347&lt;K347),1,0))+(IF((I348&lt;K348),1,0))+(IF((M346&lt;O346),1,0))+(IF((M347&lt;O347),1,0))+(IF((M348&lt;O348),1,0))+(IF((Q346&lt;S346),1,0))+(IF((Q347&lt;S347),1,0))+(IF((Q348&lt;S348),1,0))+(IF((U346&lt;W346),1,0))+(IF((U347&lt;W347),1,0))+(IF((U348&lt;W348),1,0))</f>
        <v>5</v>
      </c>
      <c r="AH347" s="58">
        <f>AF347-AG347</f>
        <v>-1</v>
      </c>
      <c r="AI347" s="11">
        <f>SUM(E346:E348,I346:I348,M346:M348,Q346:Q348,U346:U348)</f>
        <v>119</v>
      </c>
      <c r="AJ347" s="11">
        <f>SUM(G346:G348,K346:K348,O346:O348,S346:S348,W346:W348)</f>
        <v>107</v>
      </c>
      <c r="AK347" s="13">
        <f>AI347-AJ347</f>
        <v>12</v>
      </c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</row>
    <row r="348" spans="1:66" ht="12" customHeight="1" thickBot="1">
      <c r="A348" s="100"/>
      <c r="B348" s="100"/>
      <c r="C348" s="84"/>
      <c r="D348" s="83"/>
      <c r="E348" s="52">
        <f>IF(W336="","",W336)</f>
      </c>
      <c r="F348" s="53">
        <f t="shared" si="89"/>
      </c>
      <c r="G348" s="2">
        <f>IF(U336="","",U336)</f>
      </c>
      <c r="H348" s="493">
        <f>IF(J339="","",J339)</f>
      </c>
      <c r="I348" s="54">
        <f>IF(W339="","",W339)</f>
        <v>15</v>
      </c>
      <c r="J348" s="53" t="str">
        <f t="shared" si="90"/>
        <v>-</v>
      </c>
      <c r="K348" s="2">
        <f>IF(U339="","",U339)</f>
        <v>11</v>
      </c>
      <c r="L348" s="544" t="str">
        <f>IF(N345="","",N345)</f>
        <v>-</v>
      </c>
      <c r="M348" s="2">
        <f>IF(W342="","",W342)</f>
      </c>
      <c r="N348" s="53">
        <f t="shared" si="91"/>
      </c>
      <c r="O348" s="2">
        <f>IF(U342="","",U342)</f>
      </c>
      <c r="P348" s="544">
        <f>IF(R345="","",R345)</f>
      </c>
      <c r="Q348" s="54">
        <f>IF(W345="","",W345)</f>
      </c>
      <c r="R348" s="53">
        <f>IF(Q348="","","-")</f>
      </c>
      <c r="S348" s="2">
        <f>IF(U345="","",U345)</f>
      </c>
      <c r="T348" s="544">
        <f>IF(V345="","",V345)</f>
      </c>
      <c r="U348" s="423"/>
      <c r="V348" s="424"/>
      <c r="W348" s="424"/>
      <c r="X348" s="545"/>
      <c r="Y348" s="32">
        <f>AD347</f>
        <v>2</v>
      </c>
      <c r="Z348" s="33" t="s">
        <v>87</v>
      </c>
      <c r="AA348" s="33">
        <f>AE347</f>
        <v>2</v>
      </c>
      <c r="AB348" s="34" t="s">
        <v>84</v>
      </c>
      <c r="AC348" s="55"/>
      <c r="AD348" s="26"/>
      <c r="AE348" s="27"/>
      <c r="AF348" s="63"/>
      <c r="AG348" s="64"/>
      <c r="AH348" s="31"/>
      <c r="AI348" s="27"/>
      <c r="AJ348" s="27"/>
      <c r="AK348" s="31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</row>
    <row r="349" spans="1:66" ht="12" customHeight="1">
      <c r="A349" s="100"/>
      <c r="B349" s="100"/>
      <c r="C349" s="246"/>
      <c r="D349" s="110"/>
      <c r="E349" s="253"/>
      <c r="F349" s="253"/>
      <c r="G349" s="253"/>
      <c r="H349" s="253"/>
      <c r="I349" s="93"/>
      <c r="J349" s="93"/>
      <c r="K349" s="93"/>
      <c r="L349" s="93"/>
      <c r="M349" s="93"/>
      <c r="N349" s="93"/>
      <c r="O349" s="93"/>
      <c r="P349" s="93"/>
      <c r="Q349" s="257"/>
      <c r="R349" s="257"/>
      <c r="S349" s="257"/>
      <c r="T349" s="257"/>
      <c r="U349" s="257"/>
      <c r="V349" s="257"/>
      <c r="W349" s="257"/>
      <c r="X349" s="259"/>
      <c r="Y349" s="259"/>
      <c r="Z349" s="259"/>
      <c r="AA349" s="259"/>
      <c r="AB349" s="259"/>
      <c r="AC349" s="259"/>
      <c r="AD349" s="259"/>
      <c r="AE349" s="259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</row>
    <row r="350" spans="1:66" ht="12" customHeight="1">
      <c r="A350" s="100"/>
      <c r="B350" s="100"/>
      <c r="C350" s="246"/>
      <c r="D350" s="110"/>
      <c r="E350" s="253"/>
      <c r="F350" s="253"/>
      <c r="G350" s="253"/>
      <c r="H350" s="253"/>
      <c r="I350" s="93"/>
      <c r="J350" s="93"/>
      <c r="K350" s="93"/>
      <c r="L350" s="93"/>
      <c r="M350" s="93"/>
      <c r="N350" s="93"/>
      <c r="O350" s="93"/>
      <c r="P350" s="93"/>
      <c r="Q350" s="257"/>
      <c r="R350" s="257"/>
      <c r="S350" s="257"/>
      <c r="T350" s="257"/>
      <c r="U350" s="257"/>
      <c r="V350" s="257"/>
      <c r="W350" s="257"/>
      <c r="X350" s="259"/>
      <c r="Y350" s="259"/>
      <c r="Z350" s="259"/>
      <c r="AA350" s="259"/>
      <c r="AB350" s="259"/>
      <c r="AC350" s="259"/>
      <c r="AD350" s="259"/>
      <c r="AE350" s="259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</row>
    <row r="351" spans="26:71" ht="12" customHeight="1" thickBot="1"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R351" s="117"/>
      <c r="AS351" s="116"/>
      <c r="AT351" s="76"/>
      <c r="AU351" s="76"/>
      <c r="AV351" s="76"/>
      <c r="BN351" s="138"/>
      <c r="BO351" s="138"/>
      <c r="BP351" s="138"/>
      <c r="BQ351" s="138"/>
      <c r="BR351" s="138"/>
      <c r="BS351" s="138"/>
    </row>
    <row r="352" spans="1:65" ht="12" customHeight="1" thickBot="1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18"/>
      <c r="AN352" s="118"/>
      <c r="AO352" s="118"/>
      <c r="AP352" s="118"/>
      <c r="AQ352" s="118"/>
      <c r="AR352" s="130"/>
      <c r="AS352" s="131"/>
      <c r="AT352" s="121"/>
      <c r="AU352" s="121"/>
      <c r="AV352" s="121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</row>
    <row r="353" spans="5:69" ht="12" customHeight="1"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Z353" s="72"/>
      <c r="AA353" s="72"/>
      <c r="AB353" s="72"/>
      <c r="AC353" s="93"/>
      <c r="AD353" s="93"/>
      <c r="AE353" s="75"/>
      <c r="AF353" s="75"/>
      <c r="AG353" s="75"/>
      <c r="AH353" s="75"/>
      <c r="AI353" s="75"/>
      <c r="AJ353" s="75"/>
      <c r="AK353" s="75"/>
      <c r="AL353" s="75"/>
      <c r="AM353" s="377" t="s">
        <v>125</v>
      </c>
      <c r="AN353" s="378"/>
      <c r="AO353" s="381" t="str">
        <f>AM355</f>
        <v>児玉　絵里</v>
      </c>
      <c r="AP353" s="376"/>
      <c r="AQ353" s="376"/>
      <c r="AR353" s="382"/>
      <c r="AS353" s="375" t="str">
        <f>AM358</f>
        <v>白石　とし子</v>
      </c>
      <c r="AT353" s="376"/>
      <c r="AU353" s="376"/>
      <c r="AV353" s="382"/>
      <c r="AW353" s="375" t="str">
        <f>AM361</f>
        <v>谷村　光子</v>
      </c>
      <c r="AX353" s="376"/>
      <c r="AY353" s="376"/>
      <c r="AZ353" s="382"/>
      <c r="BA353" s="375" t="str">
        <f>AM364</f>
        <v>三田　好美</v>
      </c>
      <c r="BB353" s="376"/>
      <c r="BC353" s="376"/>
      <c r="BD353" s="383"/>
      <c r="BE353" s="365" t="s">
        <v>78</v>
      </c>
      <c r="BF353" s="366"/>
      <c r="BG353" s="366"/>
      <c r="BH353" s="367"/>
      <c r="BI353" s="9"/>
      <c r="BJ353" s="564" t="s">
        <v>80</v>
      </c>
      <c r="BK353" s="566"/>
      <c r="BL353" s="564" t="s">
        <v>81</v>
      </c>
      <c r="BM353" s="565"/>
      <c r="BN353" s="566"/>
      <c r="BO353" s="567" t="s">
        <v>82</v>
      </c>
      <c r="BP353" s="568"/>
      <c r="BQ353" s="569"/>
    </row>
    <row r="354" spans="3:69" ht="12" customHeight="1" thickBot="1">
      <c r="C354" s="472" t="s">
        <v>360</v>
      </c>
      <c r="D354" s="472"/>
      <c r="E354" s="472"/>
      <c r="F354" s="472"/>
      <c r="G354" s="472"/>
      <c r="H354" s="472"/>
      <c r="I354" s="472"/>
      <c r="J354" s="472"/>
      <c r="K354" s="472"/>
      <c r="L354" s="472"/>
      <c r="M354" s="472"/>
      <c r="N354" s="472"/>
      <c r="O354" s="472"/>
      <c r="P354" s="472"/>
      <c r="Q354" s="472"/>
      <c r="R354" s="472"/>
      <c r="S354" s="472"/>
      <c r="T354" s="472"/>
      <c r="U354" s="472"/>
      <c r="V354" s="472"/>
      <c r="W354" s="472"/>
      <c r="X354" s="472"/>
      <c r="Y354" s="472"/>
      <c r="Z354" s="472"/>
      <c r="AA354" s="472"/>
      <c r="AB354" s="472"/>
      <c r="AC354" s="472"/>
      <c r="AD354" s="472"/>
      <c r="AE354" s="82"/>
      <c r="AF354" s="82"/>
      <c r="AG354" s="82"/>
      <c r="AH354" s="82"/>
      <c r="AI354" s="82"/>
      <c r="AJ354" s="82"/>
      <c r="AK354" s="82"/>
      <c r="AL354" s="82"/>
      <c r="AM354" s="379"/>
      <c r="AN354" s="380"/>
      <c r="AO354" s="388" t="str">
        <f>AM356</f>
        <v>石水　加奈子</v>
      </c>
      <c r="AP354" s="385"/>
      <c r="AQ354" s="385"/>
      <c r="AR354" s="386"/>
      <c r="AS354" s="384" t="str">
        <f>AM359</f>
        <v>古中　利奈</v>
      </c>
      <c r="AT354" s="385"/>
      <c r="AU354" s="385"/>
      <c r="AV354" s="386"/>
      <c r="AW354" s="384" t="str">
        <f>AM362</f>
        <v>真鍋　加津子</v>
      </c>
      <c r="AX354" s="385"/>
      <c r="AY354" s="385"/>
      <c r="AZ354" s="386"/>
      <c r="BA354" s="384" t="str">
        <f>AM365</f>
        <v>浅野　祐子</v>
      </c>
      <c r="BB354" s="385"/>
      <c r="BC354" s="385"/>
      <c r="BD354" s="387"/>
      <c r="BE354" s="368" t="s">
        <v>79</v>
      </c>
      <c r="BF354" s="369"/>
      <c r="BG354" s="369"/>
      <c r="BH354" s="370"/>
      <c r="BI354" s="9"/>
      <c r="BJ354" s="7" t="s">
        <v>83</v>
      </c>
      <c r="BK354" s="3" t="s">
        <v>84</v>
      </c>
      <c r="BL354" s="7" t="s">
        <v>40</v>
      </c>
      <c r="BM354" s="3" t="s">
        <v>85</v>
      </c>
      <c r="BN354" s="4" t="s">
        <v>86</v>
      </c>
      <c r="BO354" s="3" t="s">
        <v>40</v>
      </c>
      <c r="BP354" s="3" t="s">
        <v>85</v>
      </c>
      <c r="BQ354" s="4" t="s">
        <v>86</v>
      </c>
    </row>
    <row r="355" spans="3:69" ht="12" customHeight="1">
      <c r="C355" s="472"/>
      <c r="D355" s="472"/>
      <c r="E355" s="472"/>
      <c r="F355" s="472"/>
      <c r="G355" s="472"/>
      <c r="H355" s="472"/>
      <c r="I355" s="472"/>
      <c r="J355" s="472"/>
      <c r="K355" s="472"/>
      <c r="L355" s="472"/>
      <c r="M355" s="472"/>
      <c r="N355" s="472"/>
      <c r="O355" s="472"/>
      <c r="P355" s="472"/>
      <c r="Q355" s="472"/>
      <c r="R355" s="472"/>
      <c r="S355" s="472"/>
      <c r="T355" s="472"/>
      <c r="U355" s="472"/>
      <c r="V355" s="472"/>
      <c r="W355" s="472"/>
      <c r="X355" s="472"/>
      <c r="Y355" s="472"/>
      <c r="Z355" s="472"/>
      <c r="AA355" s="472"/>
      <c r="AB355" s="472"/>
      <c r="AC355" s="472"/>
      <c r="AD355" s="472"/>
      <c r="AE355" s="82"/>
      <c r="AF355" s="82"/>
      <c r="AG355" s="82"/>
      <c r="AH355" s="82"/>
      <c r="AI355" s="82"/>
      <c r="AJ355" s="82"/>
      <c r="AK355" s="82"/>
      <c r="AL355" s="82"/>
      <c r="AM355" s="113" t="s">
        <v>175</v>
      </c>
      <c r="AN355" s="112" t="s">
        <v>170</v>
      </c>
      <c r="AO355" s="494"/>
      <c r="AP355" s="495"/>
      <c r="AQ355" s="495"/>
      <c r="AR355" s="496"/>
      <c r="AS355" s="35">
        <v>15</v>
      </c>
      <c r="AT355" s="36" t="str">
        <f>IF(AS355="","","-")</f>
        <v>-</v>
      </c>
      <c r="AU355" s="37">
        <v>21</v>
      </c>
      <c r="AV355" s="540" t="str">
        <f>IF(AS355&lt;&gt;"",IF(AS355&gt;AU355,IF(AS356&gt;AU356,"○",IF(AS357&gt;AU357,"○","×")),IF(AS356&gt;AU356,IF(AS357&gt;AU357,"○","×"),"×")),"")</f>
        <v>×</v>
      </c>
      <c r="AW355" s="35">
        <v>14</v>
      </c>
      <c r="AX355" s="38" t="str">
        <f aca="true" t="shared" si="92" ref="AX355:AX360">IF(AW355="","","-")</f>
        <v>-</v>
      </c>
      <c r="AY355" s="39">
        <v>21</v>
      </c>
      <c r="AZ355" s="540" t="str">
        <f>IF(AW355&lt;&gt;"",IF(AW355&gt;AY355,IF(AW356&gt;AY356,"○",IF(AW357&gt;AY357,"○","×")),IF(AW356&gt;AY356,IF(AW357&gt;AY357,"○","×"),"×")),"")</f>
        <v>×</v>
      </c>
      <c r="BA355" s="40">
        <v>21</v>
      </c>
      <c r="BB355" s="38" t="str">
        <f aca="true" t="shared" si="93" ref="BB355:BB363">IF(BA355="","","-")</f>
        <v>-</v>
      </c>
      <c r="BC355" s="37">
        <v>0</v>
      </c>
      <c r="BD355" s="573" t="str">
        <f>IF(BA355&lt;&gt;"",IF(BA355&gt;BC355,IF(BA356&gt;BC356,"○",IF(BA357&gt;BC357,"○","×")),IF(BA356&gt;BC356,IF(BA357&gt;BC357,"○","×"),"×")),"")</f>
        <v>○</v>
      </c>
      <c r="BE355" s="371" t="s">
        <v>51</v>
      </c>
      <c r="BF355" s="372"/>
      <c r="BG355" s="372"/>
      <c r="BH355" s="373"/>
      <c r="BI355" s="9"/>
      <c r="BJ355" s="20"/>
      <c r="BK355" s="21"/>
      <c r="BL355" s="8"/>
      <c r="BM355" s="6"/>
      <c r="BN355" s="12"/>
      <c r="BO355" s="21"/>
      <c r="BP355" s="21"/>
      <c r="BQ355" s="22"/>
    </row>
    <row r="356" spans="3:69" ht="12" customHeight="1">
      <c r="C356" s="472"/>
      <c r="D356" s="472"/>
      <c r="E356" s="472"/>
      <c r="F356" s="472"/>
      <c r="G356" s="472"/>
      <c r="H356" s="472"/>
      <c r="I356" s="472"/>
      <c r="J356" s="472"/>
      <c r="K356" s="472"/>
      <c r="L356" s="472"/>
      <c r="M356" s="472"/>
      <c r="N356" s="472"/>
      <c r="O356" s="472"/>
      <c r="P356" s="472"/>
      <c r="Q356" s="472"/>
      <c r="R356" s="472"/>
      <c r="S356" s="472"/>
      <c r="T356" s="472"/>
      <c r="U356" s="472"/>
      <c r="V356" s="472"/>
      <c r="W356" s="472"/>
      <c r="X356" s="472"/>
      <c r="Y356" s="472"/>
      <c r="Z356" s="472"/>
      <c r="AA356" s="472"/>
      <c r="AB356" s="472"/>
      <c r="AC356" s="472"/>
      <c r="AD356" s="472"/>
      <c r="AE356" s="82"/>
      <c r="AF356" s="82"/>
      <c r="AG356" s="82"/>
      <c r="AH356" s="82"/>
      <c r="AI356" s="82"/>
      <c r="AJ356" s="82"/>
      <c r="AK356" s="82"/>
      <c r="AL356" s="82"/>
      <c r="AM356" s="105" t="s">
        <v>177</v>
      </c>
      <c r="AN356" s="111" t="s">
        <v>170</v>
      </c>
      <c r="AO356" s="497"/>
      <c r="AP356" s="422"/>
      <c r="AQ356" s="422"/>
      <c r="AR356" s="498"/>
      <c r="AS356" s="35">
        <v>17</v>
      </c>
      <c r="AT356" s="36" t="str">
        <f>IF(AS356="","","-")</f>
        <v>-</v>
      </c>
      <c r="AU356" s="41">
        <v>21</v>
      </c>
      <c r="AV356" s="522"/>
      <c r="AW356" s="35">
        <v>13</v>
      </c>
      <c r="AX356" s="36" t="str">
        <f t="shared" si="92"/>
        <v>-</v>
      </c>
      <c r="AY356" s="37">
        <v>21</v>
      </c>
      <c r="AZ356" s="522"/>
      <c r="BA356" s="35">
        <v>21</v>
      </c>
      <c r="BB356" s="36" t="str">
        <f t="shared" si="93"/>
        <v>-</v>
      </c>
      <c r="BC356" s="37">
        <v>0</v>
      </c>
      <c r="BD356" s="525"/>
      <c r="BE356" s="362"/>
      <c r="BF356" s="363"/>
      <c r="BG356" s="363"/>
      <c r="BH356" s="364"/>
      <c r="BI356" s="9"/>
      <c r="BJ356" s="20">
        <f>COUNTIF(AO355:BD357,"○")</f>
        <v>1</v>
      </c>
      <c r="BK356" s="21">
        <f>COUNTIF(AO355:BD357,"×")</f>
        <v>2</v>
      </c>
      <c r="BL356" s="14">
        <f>(IF((AO355&gt;AQ355),1,0))+(IF((AO356&gt;AQ356),1,0))+(IF((AO357&gt;AQ357),1,0))+(IF((AS355&gt;AU355),1,0))+(IF((AS356&gt;AU356),1,0))+(IF((AS357&gt;AU357),1,0))+(IF((AW355&gt;AY355),1,0))+(IF((AW356&gt;AY356),1,0))+(IF((AW357&gt;AY357),1,0))+(IF((BA355&gt;BC355),1,0))+(IF((BA356&gt;BC356),1,0))+(IF((BA357&gt;BC357),1,0))</f>
        <v>2</v>
      </c>
      <c r="BM356" s="15">
        <f>(IF((AO355&lt;AQ355),1,0))+(IF((AO356&lt;AQ356),1,0))+(IF((AO357&lt;AQ357),1,0))+(IF((AS355&lt;AU355),1,0))+(IF((AS356&lt;AU356),1,0))+(IF((AS357&lt;AU357),1,0))+(IF((AW355&lt;AY355),1,0))+(IF((AW356&lt;AY356),1,0))+(IF((AW357&lt;AY357),1,0))+(IF((BA355&lt;BC355),1,0))+(IF((BA356&lt;BC356),1,0))+(IF((BA357&lt;BC357),1,0))</f>
        <v>4</v>
      </c>
      <c r="BN356" s="16">
        <f>BL356-BM356</f>
        <v>-2</v>
      </c>
      <c r="BO356" s="21">
        <f>SUM(AO355:AO357,AS355:AS357,AW355:AW357,BA355:BA357)</f>
        <v>101</v>
      </c>
      <c r="BP356" s="21">
        <f>SUM(AQ355:AQ357,AU355:AU357,AY355:AY357,BC355:BC357)</f>
        <v>84</v>
      </c>
      <c r="BQ356" s="22">
        <f>BO356-BP356</f>
        <v>17</v>
      </c>
    </row>
    <row r="357" spans="26:69" ht="12" customHeight="1">
      <c r="Z357" s="72"/>
      <c r="AA357" s="72"/>
      <c r="AB357" s="7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105"/>
      <c r="AN357" s="110" t="s">
        <v>21</v>
      </c>
      <c r="AO357" s="499"/>
      <c r="AP357" s="500"/>
      <c r="AQ357" s="500"/>
      <c r="AR357" s="501"/>
      <c r="AS357" s="42"/>
      <c r="AT357" s="36">
        <f>IF(AS357="","","-")</f>
      </c>
      <c r="AU357" s="43"/>
      <c r="AV357" s="523"/>
      <c r="AW357" s="42"/>
      <c r="AX357" s="44">
        <f t="shared" si="92"/>
      </c>
      <c r="AY357" s="43"/>
      <c r="AZ357" s="522"/>
      <c r="BA357" s="42"/>
      <c r="BB357" s="44">
        <f t="shared" si="93"/>
      </c>
      <c r="BC357" s="43"/>
      <c r="BD357" s="525"/>
      <c r="BE357" s="17">
        <f>BJ356</f>
        <v>1</v>
      </c>
      <c r="BF357" s="18" t="s">
        <v>87</v>
      </c>
      <c r="BG357" s="18">
        <f>BK356</f>
        <v>2</v>
      </c>
      <c r="BH357" s="19" t="s">
        <v>84</v>
      </c>
      <c r="BI357" s="9"/>
      <c r="BJ357" s="20"/>
      <c r="BK357" s="21"/>
      <c r="BL357" s="20"/>
      <c r="BM357" s="21"/>
      <c r="BN357" s="22"/>
      <c r="BO357" s="21"/>
      <c r="BP357" s="21"/>
      <c r="BQ357" s="22"/>
    </row>
    <row r="358" spans="3:69" ht="12" customHeight="1"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27" t="s">
        <v>139</v>
      </c>
      <c r="N358" s="75"/>
      <c r="O358" s="100"/>
      <c r="P358" s="100"/>
      <c r="Q358" s="100"/>
      <c r="R358" s="128"/>
      <c r="S358" s="128"/>
      <c r="T358" s="128"/>
      <c r="U358" s="128"/>
      <c r="V358" s="128"/>
      <c r="W358" s="97"/>
      <c r="X358" s="100"/>
      <c r="Y358" s="100"/>
      <c r="Z358" s="100"/>
      <c r="AA358" s="100"/>
      <c r="AB358" s="165"/>
      <c r="AC358" s="165"/>
      <c r="AD358" s="165"/>
      <c r="AE358" s="82"/>
      <c r="AF358" s="82"/>
      <c r="AG358" s="82"/>
      <c r="AH358" s="82"/>
      <c r="AI358" s="82"/>
      <c r="AJ358" s="82"/>
      <c r="AK358" s="82"/>
      <c r="AL358" s="82"/>
      <c r="AM358" s="109" t="s">
        <v>230</v>
      </c>
      <c r="AN358" s="106" t="s">
        <v>229</v>
      </c>
      <c r="AO358" s="45">
        <f>IF(AU355="","",AU355)</f>
        <v>21</v>
      </c>
      <c r="AP358" s="36" t="str">
        <f aca="true" t="shared" si="94" ref="AP358:AP366">IF(AO358="","","-")</f>
        <v>-</v>
      </c>
      <c r="AQ358" s="1">
        <f>IF(AS355="","",AS355)</f>
        <v>15</v>
      </c>
      <c r="AR358" s="541" t="str">
        <f>IF(AV355="","",IF(AV355="○","×",IF(AV355="×","○")))</f>
        <v>○</v>
      </c>
      <c r="AS358" s="401"/>
      <c r="AT358" s="421"/>
      <c r="AU358" s="421"/>
      <c r="AV358" s="543"/>
      <c r="AW358" s="35">
        <v>16</v>
      </c>
      <c r="AX358" s="36" t="str">
        <f t="shared" si="92"/>
        <v>-</v>
      </c>
      <c r="AY358" s="37">
        <v>21</v>
      </c>
      <c r="AZ358" s="521" t="str">
        <f>IF(AW358&lt;&gt;"",IF(AW358&gt;AY358,IF(AW359&gt;AY359,"○",IF(AW360&gt;AY360,"○","×")),IF(AW359&gt;AY359,IF(AW360&gt;AY360,"○","×"),"×")),"")</f>
        <v>×</v>
      </c>
      <c r="BA358" s="35">
        <v>21</v>
      </c>
      <c r="BB358" s="36" t="str">
        <f t="shared" si="93"/>
        <v>-</v>
      </c>
      <c r="BC358" s="37">
        <v>0</v>
      </c>
      <c r="BD358" s="524" t="str">
        <f>IF(BA358&lt;&gt;"",IF(BA358&gt;BC358,IF(BA359&gt;BC359,"○",IF(BA360&gt;BC360,"○","×")),IF(BA359&gt;BC359,IF(BA360&gt;BC360,"○","×"),"×")),"")</f>
        <v>○</v>
      </c>
      <c r="BE358" s="359" t="s">
        <v>52</v>
      </c>
      <c r="BF358" s="360"/>
      <c r="BG358" s="360"/>
      <c r="BH358" s="361"/>
      <c r="BI358" s="9"/>
      <c r="BJ358" s="8"/>
      <c r="BK358" s="6"/>
      <c r="BL358" s="8"/>
      <c r="BM358" s="6"/>
      <c r="BN358" s="12"/>
      <c r="BO358" s="6"/>
      <c r="BP358" s="6"/>
      <c r="BQ358" s="12"/>
    </row>
    <row r="359" spans="3:69" ht="12" customHeight="1"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473" t="s">
        <v>236</v>
      </c>
      <c r="N359" s="474"/>
      <c r="O359" s="474"/>
      <c r="P359" s="474"/>
      <c r="Q359" s="474"/>
      <c r="R359" s="474"/>
      <c r="S359" s="474"/>
      <c r="T359" s="475" t="s">
        <v>229</v>
      </c>
      <c r="U359" s="474"/>
      <c r="V359" s="474"/>
      <c r="W359" s="474"/>
      <c r="X359" s="474"/>
      <c r="Y359" s="474"/>
      <c r="Z359" s="474"/>
      <c r="AA359" s="476"/>
      <c r="AB359" s="165"/>
      <c r="AC359" s="165"/>
      <c r="AD359" s="165"/>
      <c r="AE359" s="82"/>
      <c r="AF359" s="82"/>
      <c r="AG359" s="82"/>
      <c r="AH359" s="82"/>
      <c r="AI359" s="82"/>
      <c r="AJ359" s="82"/>
      <c r="AK359" s="82"/>
      <c r="AL359" s="82"/>
      <c r="AM359" s="105" t="s">
        <v>234</v>
      </c>
      <c r="AN359" s="104" t="s">
        <v>229</v>
      </c>
      <c r="AO359" s="45">
        <f>IF(AU356="","",AU356)</f>
        <v>21</v>
      </c>
      <c r="AP359" s="36" t="str">
        <f t="shared" si="94"/>
        <v>-</v>
      </c>
      <c r="AQ359" s="1">
        <f>IF(AS356="","",AS356)</f>
        <v>17</v>
      </c>
      <c r="AR359" s="542" t="str">
        <f>IF(AT356="","",AT356)</f>
        <v>-</v>
      </c>
      <c r="AS359" s="402"/>
      <c r="AT359" s="422"/>
      <c r="AU359" s="422"/>
      <c r="AV359" s="498"/>
      <c r="AW359" s="35">
        <v>19</v>
      </c>
      <c r="AX359" s="36" t="str">
        <f t="shared" si="92"/>
        <v>-</v>
      </c>
      <c r="AY359" s="37">
        <v>21</v>
      </c>
      <c r="AZ359" s="522"/>
      <c r="BA359" s="35">
        <v>21</v>
      </c>
      <c r="BB359" s="36" t="str">
        <f t="shared" si="93"/>
        <v>-</v>
      </c>
      <c r="BC359" s="37">
        <v>0</v>
      </c>
      <c r="BD359" s="525"/>
      <c r="BE359" s="362"/>
      <c r="BF359" s="363"/>
      <c r="BG359" s="363"/>
      <c r="BH359" s="364"/>
      <c r="BI359" s="9"/>
      <c r="BJ359" s="20">
        <f>COUNTIF(AO358:BD360,"○")</f>
        <v>2</v>
      </c>
      <c r="BK359" s="21">
        <f>COUNTIF(AO358:BD360,"×")</f>
        <v>1</v>
      </c>
      <c r="BL359" s="14">
        <f>(IF((AO358&gt;AQ358),1,0))+(IF((AO359&gt;AQ359),1,0))+(IF((AO360&gt;AQ360),1,0))+(IF((AS358&gt;AU358),1,0))+(IF((AS359&gt;AU359),1,0))+(IF((AS360&gt;AU360),1,0))+(IF((AW358&gt;AY358),1,0))+(IF((AW359&gt;AY359),1,0))+(IF((AW360&gt;AY360),1,0))+(IF((BA358&gt;BC358),1,0))+(IF((BA359&gt;BC359),1,0))+(IF((BA360&gt;BC360),1,0))</f>
        <v>4</v>
      </c>
      <c r="BM359" s="15">
        <f>(IF((AO358&lt;AQ358),1,0))+(IF((AO359&lt;AQ359),1,0))+(IF((AO360&lt;AQ360),1,0))+(IF((AS358&lt;AU358),1,0))+(IF((AS359&lt;AU359),1,0))+(IF((AS360&lt;AU360),1,0))+(IF((AW358&lt;AY358),1,0))+(IF((AW359&lt;AY359),1,0))+(IF((AW360&lt;AY360),1,0))+(IF((BA358&lt;BC358),1,0))+(IF((BA359&lt;BC359),1,0))+(IF((BA360&lt;BC360),1,0))</f>
        <v>2</v>
      </c>
      <c r="BN359" s="16">
        <f>BL359-BM359</f>
        <v>2</v>
      </c>
      <c r="BO359" s="21">
        <f>SUM(AO358:AO360,AS358:AS360,AW358:AW360,BA358:BA360)</f>
        <v>119</v>
      </c>
      <c r="BP359" s="21">
        <f>SUM(AQ358:AQ360,AU358:AU360,AY358:AY360,BC358:BC360)</f>
        <v>74</v>
      </c>
      <c r="BQ359" s="22">
        <f>BO359-BP359</f>
        <v>45</v>
      </c>
    </row>
    <row r="360" spans="3:69" ht="12" customHeight="1"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447" t="s">
        <v>233</v>
      </c>
      <c r="N360" s="448"/>
      <c r="O360" s="448"/>
      <c r="P360" s="448"/>
      <c r="Q360" s="448"/>
      <c r="R360" s="448"/>
      <c r="S360" s="448"/>
      <c r="T360" s="479" t="s">
        <v>229</v>
      </c>
      <c r="U360" s="479"/>
      <c r="V360" s="479"/>
      <c r="W360" s="479"/>
      <c r="X360" s="479"/>
      <c r="Y360" s="479"/>
      <c r="Z360" s="479"/>
      <c r="AA360" s="480"/>
      <c r="AB360" s="165"/>
      <c r="AC360" s="165"/>
      <c r="AD360" s="165"/>
      <c r="AE360" s="82"/>
      <c r="AF360" s="82"/>
      <c r="AG360" s="82"/>
      <c r="AH360" s="82"/>
      <c r="AI360" s="82"/>
      <c r="AJ360" s="82"/>
      <c r="AK360" s="82"/>
      <c r="AL360" s="82"/>
      <c r="AM360" s="108"/>
      <c r="AN360" s="107"/>
      <c r="AO360" s="46">
        <f>IF(AU357="","",AU357)</f>
      </c>
      <c r="AP360" s="36">
        <f t="shared" si="94"/>
      </c>
      <c r="AQ360" s="47">
        <f>IF(AS357="","",AS357)</f>
      </c>
      <c r="AR360" s="555">
        <f>IF(AT357="","",AT357)</f>
      </c>
      <c r="AS360" s="558"/>
      <c r="AT360" s="500"/>
      <c r="AU360" s="500"/>
      <c r="AV360" s="501"/>
      <c r="AW360" s="42"/>
      <c r="AX360" s="36">
        <f t="shared" si="92"/>
      </c>
      <c r="AY360" s="43"/>
      <c r="AZ360" s="523"/>
      <c r="BA360" s="42"/>
      <c r="BB360" s="44">
        <f t="shared" si="93"/>
      </c>
      <c r="BC360" s="43"/>
      <c r="BD360" s="526"/>
      <c r="BE360" s="17">
        <f>BJ359</f>
        <v>2</v>
      </c>
      <c r="BF360" s="18" t="s">
        <v>87</v>
      </c>
      <c r="BG360" s="18">
        <f>BK359</f>
        <v>1</v>
      </c>
      <c r="BH360" s="19" t="s">
        <v>84</v>
      </c>
      <c r="BI360" s="9"/>
      <c r="BJ360" s="28"/>
      <c r="BK360" s="29"/>
      <c r="BL360" s="28"/>
      <c r="BM360" s="29"/>
      <c r="BN360" s="30"/>
      <c r="BO360" s="29"/>
      <c r="BP360" s="29"/>
      <c r="BQ360" s="30"/>
    </row>
    <row r="361" spans="13:69" ht="12" customHeight="1">
      <c r="M361" s="478" t="s">
        <v>140</v>
      </c>
      <c r="N361" s="478"/>
      <c r="O361" s="478"/>
      <c r="P361" s="478"/>
      <c r="Q361" s="478"/>
      <c r="R361" s="478"/>
      <c r="S361" s="478"/>
      <c r="T361" s="478"/>
      <c r="U361" s="478"/>
      <c r="V361" s="478"/>
      <c r="W361" s="478"/>
      <c r="X361" s="478"/>
      <c r="Y361" s="478"/>
      <c r="Z361" s="478"/>
      <c r="AA361" s="478"/>
      <c r="AB361" s="7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109" t="s">
        <v>236</v>
      </c>
      <c r="AN361" s="106" t="s">
        <v>229</v>
      </c>
      <c r="AO361" s="45">
        <f>IF(AY355="","",AY355)</f>
        <v>21</v>
      </c>
      <c r="AP361" s="48" t="str">
        <f t="shared" si="94"/>
        <v>-</v>
      </c>
      <c r="AQ361" s="1">
        <f>IF(AW355="","",AW355)</f>
        <v>14</v>
      </c>
      <c r="AR361" s="541" t="str">
        <f>IF(AZ355="","",IF(AZ355="○","×",IF(AZ355="×","○")))</f>
        <v>○</v>
      </c>
      <c r="AS361" s="49">
        <f>IF(AY358="","",AY358)</f>
        <v>21</v>
      </c>
      <c r="AT361" s="36" t="str">
        <f aca="true" t="shared" si="95" ref="AT361:AT366">IF(AS361="","","-")</f>
        <v>-</v>
      </c>
      <c r="AU361" s="1">
        <f>IF(AW358="","",AW358)</f>
        <v>16</v>
      </c>
      <c r="AV361" s="541" t="str">
        <f>IF(AZ358="","",IF(AZ358="○","×",IF(AZ358="×","○")))</f>
        <v>○</v>
      </c>
      <c r="AW361" s="401"/>
      <c r="AX361" s="421"/>
      <c r="AY361" s="421"/>
      <c r="AZ361" s="543"/>
      <c r="BA361" s="35">
        <v>21</v>
      </c>
      <c r="BB361" s="36" t="str">
        <f t="shared" si="93"/>
        <v>-</v>
      </c>
      <c r="BC361" s="37">
        <v>0</v>
      </c>
      <c r="BD361" s="525" t="str">
        <f>IF(BA361&lt;&gt;"",IF(BA361&gt;BC361,IF(BA362&gt;BC362,"○",IF(BA363&gt;BC363,"○","×")),IF(BA362&gt;BC362,IF(BA363&gt;BC363,"○","×"),"×")),"")</f>
        <v>○</v>
      </c>
      <c r="BE361" s="359" t="s">
        <v>50</v>
      </c>
      <c r="BF361" s="360"/>
      <c r="BG361" s="360"/>
      <c r="BH361" s="361"/>
      <c r="BI361" s="9"/>
      <c r="BJ361" s="20"/>
      <c r="BK361" s="21"/>
      <c r="BL361" s="20"/>
      <c r="BM361" s="21"/>
      <c r="BN361" s="22"/>
      <c r="BO361" s="21"/>
      <c r="BP361" s="21"/>
      <c r="BQ361" s="22"/>
    </row>
    <row r="362" spans="13:69" ht="12" customHeight="1">
      <c r="M362" s="473" t="s">
        <v>230</v>
      </c>
      <c r="N362" s="474"/>
      <c r="O362" s="474"/>
      <c r="P362" s="474"/>
      <c r="Q362" s="474"/>
      <c r="R362" s="474"/>
      <c r="S362" s="474"/>
      <c r="T362" s="475" t="s">
        <v>229</v>
      </c>
      <c r="U362" s="475"/>
      <c r="V362" s="475"/>
      <c r="W362" s="475"/>
      <c r="X362" s="475"/>
      <c r="Y362" s="475"/>
      <c r="Z362" s="475"/>
      <c r="AA362" s="477"/>
      <c r="AB362" s="72"/>
      <c r="AC362" s="115"/>
      <c r="AD362" s="114"/>
      <c r="AE362" s="82"/>
      <c r="AF362" s="82"/>
      <c r="AG362" s="82"/>
      <c r="AH362" s="82"/>
      <c r="AI362" s="82"/>
      <c r="AJ362" s="82"/>
      <c r="AK362" s="82"/>
      <c r="AL362" s="82"/>
      <c r="AM362" s="105" t="s">
        <v>233</v>
      </c>
      <c r="AN362" s="104" t="s">
        <v>229</v>
      </c>
      <c r="AO362" s="45">
        <f>IF(AY356="","",AY356)</f>
        <v>21</v>
      </c>
      <c r="AP362" s="36" t="str">
        <f t="shared" si="94"/>
        <v>-</v>
      </c>
      <c r="AQ362" s="1">
        <f>IF(AW356="","",AW356)</f>
        <v>13</v>
      </c>
      <c r="AR362" s="542">
        <f>IF(AT359="","",AT359)</f>
      </c>
      <c r="AS362" s="49">
        <f>IF(AY359="","",AY359)</f>
        <v>21</v>
      </c>
      <c r="AT362" s="36" t="str">
        <f t="shared" si="95"/>
        <v>-</v>
      </c>
      <c r="AU362" s="1">
        <f>IF(AW359="","",AW359)</f>
        <v>19</v>
      </c>
      <c r="AV362" s="542" t="str">
        <f>IF(AX359="","",AX359)</f>
        <v>-</v>
      </c>
      <c r="AW362" s="402"/>
      <c r="AX362" s="422"/>
      <c r="AY362" s="422"/>
      <c r="AZ362" s="498"/>
      <c r="BA362" s="35">
        <v>21</v>
      </c>
      <c r="BB362" s="36" t="str">
        <f t="shared" si="93"/>
        <v>-</v>
      </c>
      <c r="BC362" s="37">
        <v>0</v>
      </c>
      <c r="BD362" s="525"/>
      <c r="BE362" s="362"/>
      <c r="BF362" s="363"/>
      <c r="BG362" s="363"/>
      <c r="BH362" s="364"/>
      <c r="BI362" s="9"/>
      <c r="BJ362" s="20">
        <f>COUNTIF(AO361:BD363,"○")</f>
        <v>3</v>
      </c>
      <c r="BK362" s="21">
        <f>COUNTIF(AO361:BD363,"×")</f>
        <v>0</v>
      </c>
      <c r="BL362" s="14">
        <f>(IF((AO361&gt;AQ361),1,0))+(IF((AO362&gt;AQ362),1,0))+(IF((AO363&gt;AQ363),1,0))+(IF((AS361&gt;AU361),1,0))+(IF((AS362&gt;AU362),1,0))+(IF((AS363&gt;AU363),1,0))+(IF((AW361&gt;AY361),1,0))+(IF((AW362&gt;AY362),1,0))+(IF((AW363&gt;AY363),1,0))+(IF((BA361&gt;BC361),1,0))+(IF((BA362&gt;BC362),1,0))+(IF((BA363&gt;BC363),1,0))</f>
        <v>6</v>
      </c>
      <c r="BM362" s="15">
        <f>(IF((AO361&lt;AQ361),1,0))+(IF((AO362&lt;AQ362),1,0))+(IF((AO363&lt;AQ363),1,0))+(IF((AS361&lt;AU361),1,0))+(IF((AS362&lt;AU362),1,0))+(IF((AS363&lt;AU363),1,0))+(IF((AW361&lt;AY361),1,0))+(IF((AW362&lt;AY362),1,0))+(IF((AW363&lt;AY363),1,0))+(IF((BA361&lt;BC361),1,0))+(IF((BA362&lt;BC362),1,0))+(IF((BA363&lt;BC363),1,0))</f>
        <v>0</v>
      </c>
      <c r="BN362" s="16">
        <f>BL362-BM362</f>
        <v>6</v>
      </c>
      <c r="BO362" s="21">
        <f>SUM(AO361:AO363,AS361:AS363,AW361:AW363,BA361:BA363)</f>
        <v>126</v>
      </c>
      <c r="BP362" s="21">
        <f>SUM(AQ361:AQ363,AU361:AU363,AY361:AY363,BC361:BC363)</f>
        <v>62</v>
      </c>
      <c r="BQ362" s="22">
        <f>BO362-BP362</f>
        <v>64</v>
      </c>
    </row>
    <row r="363" spans="13:69" ht="12" customHeight="1">
      <c r="M363" s="447" t="s">
        <v>234</v>
      </c>
      <c r="N363" s="448"/>
      <c r="O363" s="448"/>
      <c r="P363" s="448"/>
      <c r="Q363" s="448"/>
      <c r="R363" s="448"/>
      <c r="S363" s="448"/>
      <c r="T363" s="470" t="s">
        <v>229</v>
      </c>
      <c r="U363" s="470"/>
      <c r="V363" s="470"/>
      <c r="W363" s="470"/>
      <c r="X363" s="470"/>
      <c r="Y363" s="470"/>
      <c r="Z363" s="470"/>
      <c r="AA363" s="471"/>
      <c r="AB363" s="7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108"/>
      <c r="AN363" s="107"/>
      <c r="AO363" s="46">
        <f>IF(AY357="","",AY357)</f>
      </c>
      <c r="AP363" s="44">
        <f t="shared" si="94"/>
      </c>
      <c r="AQ363" s="47">
        <f>IF(AW357="","",AW357)</f>
      </c>
      <c r="AR363" s="555">
        <f>IF(AT360="","",AT360)</f>
      </c>
      <c r="AS363" s="50">
        <f>IF(AY360="","",AY360)</f>
      </c>
      <c r="AT363" s="36">
        <f t="shared" si="95"/>
      </c>
      <c r="AU363" s="47">
        <f>IF(AW360="","",AW360)</f>
      </c>
      <c r="AV363" s="555">
        <f>IF(AX360="","",AX360)</f>
      </c>
      <c r="AW363" s="558"/>
      <c r="AX363" s="500"/>
      <c r="AY363" s="500"/>
      <c r="AZ363" s="501"/>
      <c r="BA363" s="42"/>
      <c r="BB363" s="36">
        <f t="shared" si="93"/>
      </c>
      <c r="BC363" s="43"/>
      <c r="BD363" s="526"/>
      <c r="BE363" s="17">
        <f>BJ362</f>
        <v>3</v>
      </c>
      <c r="BF363" s="18" t="s">
        <v>87</v>
      </c>
      <c r="BG363" s="18">
        <f>BK362</f>
        <v>0</v>
      </c>
      <c r="BH363" s="19" t="s">
        <v>84</v>
      </c>
      <c r="BI363" s="9"/>
      <c r="BJ363" s="20"/>
      <c r="BK363" s="21"/>
      <c r="BL363" s="20"/>
      <c r="BM363" s="21"/>
      <c r="BN363" s="22"/>
      <c r="BO363" s="21"/>
      <c r="BP363" s="21"/>
      <c r="BQ363" s="22"/>
    </row>
    <row r="364" spans="26:69" ht="12" customHeight="1">
      <c r="Z364" s="72"/>
      <c r="AA364" s="72"/>
      <c r="AB364" s="7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581" t="s">
        <v>342</v>
      </c>
      <c r="AN364" s="582" t="s">
        <v>218</v>
      </c>
      <c r="AO364" s="583">
        <f>IF(BC355="","",BC355)</f>
        <v>0</v>
      </c>
      <c r="AP364" s="584" t="str">
        <f t="shared" si="94"/>
        <v>-</v>
      </c>
      <c r="AQ364" s="585">
        <f>IF(BA355="","",BA355)</f>
        <v>21</v>
      </c>
      <c r="AR364" s="586" t="str">
        <f>IF(BD355="","",IF(BD355="○","×",IF(BD355="×","○")))</f>
        <v>×</v>
      </c>
      <c r="AS364" s="587">
        <f>IF(BC358="","",BC358)</f>
        <v>0</v>
      </c>
      <c r="AT364" s="584" t="str">
        <f t="shared" si="95"/>
        <v>-</v>
      </c>
      <c r="AU364" s="585">
        <f>IF(BA358="","",BA358)</f>
        <v>21</v>
      </c>
      <c r="AV364" s="586" t="str">
        <f>IF(BD358="","",IF(BD358="○","×",IF(BD358="×","○")))</f>
        <v>×</v>
      </c>
      <c r="AW364" s="587">
        <f>IF(BC361="","",BC361)</f>
        <v>0</v>
      </c>
      <c r="AX364" s="584" t="str">
        <f>IF(AW364="","","-")</f>
        <v>-</v>
      </c>
      <c r="AY364" s="585">
        <f>IF(BA361="","",BA361)</f>
        <v>21</v>
      </c>
      <c r="AZ364" s="586" t="str">
        <f>IF(BD361="","",IF(BD361="○","×",IF(BD361="×","○")))</f>
        <v>×</v>
      </c>
      <c r="BA364" s="588"/>
      <c r="BB364" s="589"/>
      <c r="BC364" s="589"/>
      <c r="BD364" s="590"/>
      <c r="BE364" s="591" t="s">
        <v>53</v>
      </c>
      <c r="BF364" s="592"/>
      <c r="BG364" s="592"/>
      <c r="BH364" s="593"/>
      <c r="BI364" s="9"/>
      <c r="BJ364" s="8"/>
      <c r="BK364" s="6"/>
      <c r="BL364" s="8"/>
      <c r="BM364" s="6"/>
      <c r="BN364" s="12"/>
      <c r="BO364" s="6"/>
      <c r="BP364" s="6"/>
      <c r="BQ364" s="12"/>
    </row>
    <row r="365" spans="26:69" ht="12" customHeight="1">
      <c r="Z365" s="72"/>
      <c r="AA365" s="72"/>
      <c r="AB365" s="7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594" t="s">
        <v>344</v>
      </c>
      <c r="AN365" s="595" t="s">
        <v>218</v>
      </c>
      <c r="AO365" s="596">
        <f>IF(BC356="","",BC356)</f>
        <v>0</v>
      </c>
      <c r="AP365" s="597" t="str">
        <f t="shared" si="94"/>
        <v>-</v>
      </c>
      <c r="AQ365" s="598">
        <f>IF(BA356="","",BA356)</f>
        <v>21</v>
      </c>
      <c r="AR365" s="599" t="str">
        <f>IF(AT362="","",AT362)</f>
        <v>-</v>
      </c>
      <c r="AS365" s="600">
        <f>IF(BC359="","",BC359)</f>
        <v>0</v>
      </c>
      <c r="AT365" s="597" t="str">
        <f t="shared" si="95"/>
        <v>-</v>
      </c>
      <c r="AU365" s="598">
        <f>IF(BA359="","",BA359)</f>
        <v>21</v>
      </c>
      <c r="AV365" s="599">
        <f>IF(AX362="","",AX362)</f>
      </c>
      <c r="AW365" s="600">
        <f>IF(BC362="","",BC362)</f>
        <v>0</v>
      </c>
      <c r="AX365" s="597" t="str">
        <f>IF(AW365="","","-")</f>
        <v>-</v>
      </c>
      <c r="AY365" s="598">
        <f>IF(BA362="","",BA362)</f>
        <v>21</v>
      </c>
      <c r="AZ365" s="599" t="str">
        <f>IF(BB362="","",BB362)</f>
        <v>-</v>
      </c>
      <c r="BA365" s="601"/>
      <c r="BB365" s="602"/>
      <c r="BC365" s="602"/>
      <c r="BD365" s="603"/>
      <c r="BE365" s="604"/>
      <c r="BF365" s="605"/>
      <c r="BG365" s="605"/>
      <c r="BH365" s="606"/>
      <c r="BI365" s="9"/>
      <c r="BJ365" s="20">
        <f>COUNTIF(AO364:BD366,"○")</f>
        <v>0</v>
      </c>
      <c r="BK365" s="21">
        <f>COUNTIF(AO364:BD366,"×")</f>
        <v>3</v>
      </c>
      <c r="BL365" s="14">
        <f>(IF((AO364&gt;AQ364),1,0))+(IF((AO365&gt;AQ365),1,0))+(IF((AO366&gt;AQ366),1,0))+(IF((AS364&gt;AU364),1,0))+(IF((AS365&gt;AU365),1,0))+(IF((AS366&gt;AU366),1,0))+(IF((AW364&gt;AY364),1,0))+(IF((AW365&gt;AY365),1,0))+(IF((AW366&gt;AY366),1,0))+(IF((BA364&gt;BC364),1,0))+(IF((BA365&gt;BC365),1,0))+(IF((BA366&gt;BC366),1,0))</f>
        <v>0</v>
      </c>
      <c r="BM365" s="15">
        <f>(IF((AO364&lt;AQ364),1,0))+(IF((AO365&lt;AQ365),1,0))+(IF((AO366&lt;AQ366),1,0))+(IF((AS364&lt;AU364),1,0))+(IF((AS365&lt;AU365),1,0))+(IF((AS366&lt;AU366),1,0))+(IF((AW364&lt;AY364),1,0))+(IF((AW365&lt;AY365),1,0))+(IF((AW366&lt;AY366),1,0))+(IF((BA364&lt;BC364),1,0))+(IF((BA365&lt;BC365),1,0))+(IF((BA366&lt;BC366),1,0))</f>
        <v>6</v>
      </c>
      <c r="BN365" s="16">
        <f>BL365-BM365</f>
        <v>-6</v>
      </c>
      <c r="BO365" s="21">
        <f>SUM(AO364:AO366,AS364:AS366,AW364:AW366,BA364:BA366)</f>
        <v>0</v>
      </c>
      <c r="BP365" s="21">
        <f>SUM(AQ364:AQ366,AU364:AU366,AY364:AY366,BC364:BC366)</f>
        <v>126</v>
      </c>
      <c r="BQ365" s="22">
        <f>BO365-BP365</f>
        <v>-126</v>
      </c>
    </row>
    <row r="366" spans="26:69" ht="12" customHeight="1" thickBot="1">
      <c r="Z366" s="72"/>
      <c r="AA366" s="72"/>
      <c r="AB366" s="7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607" t="s">
        <v>63</v>
      </c>
      <c r="AN366" s="608" t="s">
        <v>20</v>
      </c>
      <c r="AO366" s="609">
        <f>IF(BC357="","",BC357)</f>
      </c>
      <c r="AP366" s="610">
        <f t="shared" si="94"/>
      </c>
      <c r="AQ366" s="611">
        <f>IF(BA357="","",BA357)</f>
      </c>
      <c r="AR366" s="612">
        <f>IF(AT363="","",AT363)</f>
      </c>
      <c r="AS366" s="613">
        <f>IF(BC360="","",BC360)</f>
      </c>
      <c r="AT366" s="610">
        <f t="shared" si="95"/>
      </c>
      <c r="AU366" s="611">
        <f>IF(BA360="","",BA360)</f>
      </c>
      <c r="AV366" s="612">
        <f>IF(AX363="","",AX363)</f>
      </c>
      <c r="AW366" s="613">
        <f>IF(BC363="","",BC363)</f>
      </c>
      <c r="AX366" s="610">
        <f>IF(AW366="","","-")</f>
      </c>
      <c r="AY366" s="611">
        <f>IF(BA363="","",BA363)</f>
      </c>
      <c r="AZ366" s="612">
        <f>IF(BB363="","",BB363)</f>
      </c>
      <c r="BA366" s="614"/>
      <c r="BB366" s="615"/>
      <c r="BC366" s="615"/>
      <c r="BD366" s="616"/>
      <c r="BE366" s="617">
        <f>BJ365</f>
        <v>0</v>
      </c>
      <c r="BF366" s="618" t="s">
        <v>87</v>
      </c>
      <c r="BG366" s="618">
        <f>BK365</f>
        <v>3</v>
      </c>
      <c r="BH366" s="619" t="s">
        <v>84</v>
      </c>
      <c r="BI366" s="9"/>
      <c r="BJ366" s="28"/>
      <c r="BK366" s="29"/>
      <c r="BL366" s="28"/>
      <c r="BM366" s="29"/>
      <c r="BN366" s="30"/>
      <c r="BO366" s="29"/>
      <c r="BP366" s="29"/>
      <c r="BQ366" s="30"/>
    </row>
    <row r="367" spans="26:38" ht="12" customHeight="1">
      <c r="Z367" s="72"/>
      <c r="AA367" s="72"/>
      <c r="AB367" s="7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</row>
    <row r="368" spans="26:48" ht="13.5" customHeight="1"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R368" s="117"/>
      <c r="AS368" s="116"/>
      <c r="AT368" s="76"/>
      <c r="AU368" s="76"/>
      <c r="AV368" s="76"/>
    </row>
    <row r="369" spans="26:48" ht="13.5" customHeight="1"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R369" s="117"/>
      <c r="AS369" s="116"/>
      <c r="AT369" s="76"/>
      <c r="AU369" s="76"/>
      <c r="AV369" s="76"/>
    </row>
  </sheetData>
  <sheetProtection/>
  <mergeCells count="988">
    <mergeCell ref="AV15:BB15"/>
    <mergeCell ref="G16:L16"/>
    <mergeCell ref="M16:S16"/>
    <mergeCell ref="V16:AA16"/>
    <mergeCell ref="AB16:AH16"/>
    <mergeCell ref="AL16:AM16"/>
    <mergeCell ref="AP16:AU16"/>
    <mergeCell ref="AV16:BB16"/>
    <mergeCell ref="G15:L15"/>
    <mergeCell ref="M15:S15"/>
    <mergeCell ref="V15:AA15"/>
    <mergeCell ref="AB15:AH15"/>
    <mergeCell ref="AL15:AM15"/>
    <mergeCell ref="AP15:AU15"/>
    <mergeCell ref="AV12:BB12"/>
    <mergeCell ref="G13:L13"/>
    <mergeCell ref="M13:S13"/>
    <mergeCell ref="V13:AA13"/>
    <mergeCell ref="AB13:AH13"/>
    <mergeCell ref="AL13:AM13"/>
    <mergeCell ref="AP13:AU13"/>
    <mergeCell ref="AV13:BB13"/>
    <mergeCell ref="G12:L12"/>
    <mergeCell ref="M12:S12"/>
    <mergeCell ref="V12:AA12"/>
    <mergeCell ref="AB12:AH12"/>
    <mergeCell ref="AL12:AM12"/>
    <mergeCell ref="AP12:AU12"/>
    <mergeCell ref="AV8:BB8"/>
    <mergeCell ref="G9:L9"/>
    <mergeCell ref="M9:S9"/>
    <mergeCell ref="V9:AA9"/>
    <mergeCell ref="AB9:AH9"/>
    <mergeCell ref="AL9:AM9"/>
    <mergeCell ref="AP9:AU9"/>
    <mergeCell ref="AV9:BB9"/>
    <mergeCell ref="G8:L8"/>
    <mergeCell ref="M8:S8"/>
    <mergeCell ref="V8:AA8"/>
    <mergeCell ref="AB8:AH8"/>
    <mergeCell ref="AL8:AM8"/>
    <mergeCell ref="AP8:AU8"/>
    <mergeCell ref="AV5:BB5"/>
    <mergeCell ref="G6:L6"/>
    <mergeCell ref="M6:S6"/>
    <mergeCell ref="V6:AA6"/>
    <mergeCell ref="AB6:AH6"/>
    <mergeCell ref="AL6:AM6"/>
    <mergeCell ref="AP6:AU6"/>
    <mergeCell ref="AV6:BB6"/>
    <mergeCell ref="G5:L5"/>
    <mergeCell ref="M5:S5"/>
    <mergeCell ref="V5:AA5"/>
    <mergeCell ref="AB5:AH5"/>
    <mergeCell ref="AL5:AM5"/>
    <mergeCell ref="AP5:AU5"/>
    <mergeCell ref="C314:D315"/>
    <mergeCell ref="E314:H314"/>
    <mergeCell ref="I314:L314"/>
    <mergeCell ref="M314:P314"/>
    <mergeCell ref="I315:L315"/>
    <mergeCell ref="U273:X274"/>
    <mergeCell ref="H276:H278"/>
    <mergeCell ref="L276:L278"/>
    <mergeCell ref="M276:P278"/>
    <mergeCell ref="H279:H281"/>
    <mergeCell ref="Q269:T269"/>
    <mergeCell ref="Q314:T314"/>
    <mergeCell ref="U314:X314"/>
    <mergeCell ref="U253:X253"/>
    <mergeCell ref="Q253:T253"/>
    <mergeCell ref="M253:P253"/>
    <mergeCell ref="T270:T272"/>
    <mergeCell ref="U269:X269"/>
    <mergeCell ref="U270:X271"/>
    <mergeCell ref="U279:X280"/>
    <mergeCell ref="L279:L281"/>
    <mergeCell ref="P279:P281"/>
    <mergeCell ref="Q279:T281"/>
    <mergeCell ref="T276:T278"/>
    <mergeCell ref="U276:X277"/>
    <mergeCell ref="H273:H275"/>
    <mergeCell ref="I273:L275"/>
    <mergeCell ref="P273:P275"/>
    <mergeCell ref="T273:T275"/>
    <mergeCell ref="E270:H272"/>
    <mergeCell ref="L270:L272"/>
    <mergeCell ref="P270:P272"/>
    <mergeCell ref="E269:H269"/>
    <mergeCell ref="I269:L269"/>
    <mergeCell ref="M269:P269"/>
    <mergeCell ref="BE264:BH265"/>
    <mergeCell ref="C268:D269"/>
    <mergeCell ref="E268:H268"/>
    <mergeCell ref="I268:L268"/>
    <mergeCell ref="M268:P268"/>
    <mergeCell ref="Q268:T268"/>
    <mergeCell ref="U268:X268"/>
    <mergeCell ref="Z268:AA268"/>
    <mergeCell ref="AB268:AD268"/>
    <mergeCell ref="AE268:AG268"/>
    <mergeCell ref="BE261:BH262"/>
    <mergeCell ref="H264:H266"/>
    <mergeCell ref="L264:L266"/>
    <mergeCell ref="P264:P266"/>
    <mergeCell ref="Q264:T266"/>
    <mergeCell ref="U264:X265"/>
    <mergeCell ref="AR264:AR266"/>
    <mergeCell ref="AV264:AV266"/>
    <mergeCell ref="AZ264:AZ266"/>
    <mergeCell ref="BA264:BD266"/>
    <mergeCell ref="AR261:AR263"/>
    <mergeCell ref="AV261:AV263"/>
    <mergeCell ref="AW261:AZ263"/>
    <mergeCell ref="BD261:BD263"/>
    <mergeCell ref="L261:L263"/>
    <mergeCell ref="M261:P263"/>
    <mergeCell ref="T261:T263"/>
    <mergeCell ref="U261:X262"/>
    <mergeCell ref="BE255:BH256"/>
    <mergeCell ref="I258:L260"/>
    <mergeCell ref="P258:P260"/>
    <mergeCell ref="T258:T260"/>
    <mergeCell ref="U258:X259"/>
    <mergeCell ref="AS258:AV260"/>
    <mergeCell ref="AZ258:AZ260"/>
    <mergeCell ref="BD258:BD260"/>
    <mergeCell ref="BE258:BH259"/>
    <mergeCell ref="BE254:BH254"/>
    <mergeCell ref="E255:H257"/>
    <mergeCell ref="L255:L257"/>
    <mergeCell ref="P255:P257"/>
    <mergeCell ref="T255:T257"/>
    <mergeCell ref="U255:X256"/>
    <mergeCell ref="AO255:AR257"/>
    <mergeCell ref="AV255:AV257"/>
    <mergeCell ref="AZ255:AZ257"/>
    <mergeCell ref="BD255:BD257"/>
    <mergeCell ref="BO253:BQ253"/>
    <mergeCell ref="E254:H254"/>
    <mergeCell ref="I254:L254"/>
    <mergeCell ref="M254:P254"/>
    <mergeCell ref="Q254:T254"/>
    <mergeCell ref="U254:X254"/>
    <mergeCell ref="AO254:AR254"/>
    <mergeCell ref="AS254:AV254"/>
    <mergeCell ref="AW254:AZ254"/>
    <mergeCell ref="BA254:BD254"/>
    <mergeCell ref="AB253:AD253"/>
    <mergeCell ref="AE253:AG253"/>
    <mergeCell ref="BJ253:BK253"/>
    <mergeCell ref="BL253:BN253"/>
    <mergeCell ref="E250:H251"/>
    <mergeCell ref="C253:D254"/>
    <mergeCell ref="E253:H253"/>
    <mergeCell ref="I253:L253"/>
    <mergeCell ref="AM253:AN254"/>
    <mergeCell ref="AW253:AZ253"/>
    <mergeCell ref="E248:H249"/>
    <mergeCell ref="S248:Y248"/>
    <mergeCell ref="Z248:AG248"/>
    <mergeCell ref="S249:Y249"/>
    <mergeCell ref="Z249:AG249"/>
    <mergeCell ref="E244:H245"/>
    <mergeCell ref="S245:Y245"/>
    <mergeCell ref="Z245:AG245"/>
    <mergeCell ref="E246:H247"/>
    <mergeCell ref="S246:Y246"/>
    <mergeCell ref="Z246:AG246"/>
    <mergeCell ref="S247:AG247"/>
    <mergeCell ref="BL77:BN77"/>
    <mergeCell ref="AZ88:AZ90"/>
    <mergeCell ref="BA88:BD90"/>
    <mergeCell ref="AZ82:AZ84"/>
    <mergeCell ref="BE88:BH89"/>
    <mergeCell ref="BD85:BD87"/>
    <mergeCell ref="BJ77:BK77"/>
    <mergeCell ref="BE227:BH229"/>
    <mergeCell ref="BA253:BD253"/>
    <mergeCell ref="BE253:BH253"/>
    <mergeCell ref="P240:BH241"/>
    <mergeCell ref="AV88:AV90"/>
    <mergeCell ref="AR88:AR90"/>
    <mergeCell ref="BA234:BD234"/>
    <mergeCell ref="Z253:AA253"/>
    <mergeCell ref="AZ230:AZ232"/>
    <mergeCell ref="BD230:BD232"/>
    <mergeCell ref="BH230:BH232"/>
    <mergeCell ref="Y314:AB314"/>
    <mergeCell ref="AD314:AE314"/>
    <mergeCell ref="AF314:AH314"/>
    <mergeCell ref="AI314:AK314"/>
    <mergeCell ref="BE358:BH359"/>
    <mergeCell ref="AO355:AR357"/>
    <mergeCell ref="AS358:AV360"/>
    <mergeCell ref="BD358:BD360"/>
    <mergeCell ref="BD355:BD357"/>
    <mergeCell ref="AZ355:AZ357"/>
    <mergeCell ref="AZ358:AZ360"/>
    <mergeCell ref="AZ299:AZ301"/>
    <mergeCell ref="AR361:AR363"/>
    <mergeCell ref="AR299:AR301"/>
    <mergeCell ref="AV299:AV301"/>
    <mergeCell ref="AR358:AR360"/>
    <mergeCell ref="BO77:BQ77"/>
    <mergeCell ref="AO79:AR81"/>
    <mergeCell ref="BE79:BH80"/>
    <mergeCell ref="BE82:BH83"/>
    <mergeCell ref="BE78:BH78"/>
    <mergeCell ref="BE77:BH77"/>
    <mergeCell ref="AW77:AZ77"/>
    <mergeCell ref="BA77:BD77"/>
    <mergeCell ref="BA78:BD78"/>
    <mergeCell ref="AS78:AV78"/>
    <mergeCell ref="BE361:BH362"/>
    <mergeCell ref="BE85:BH86"/>
    <mergeCell ref="BE364:BH365"/>
    <mergeCell ref="AV361:AV363"/>
    <mergeCell ref="AW361:AZ363"/>
    <mergeCell ref="BD361:BD363"/>
    <mergeCell ref="BA289:BD289"/>
    <mergeCell ref="BD290:BD292"/>
    <mergeCell ref="AW289:AZ289"/>
    <mergeCell ref="AV296:AV298"/>
    <mergeCell ref="BO353:BQ353"/>
    <mergeCell ref="AS354:AV354"/>
    <mergeCell ref="AW354:AZ354"/>
    <mergeCell ref="BA354:BD354"/>
    <mergeCell ref="BE354:BH354"/>
    <mergeCell ref="BJ353:BK353"/>
    <mergeCell ref="BE353:BH353"/>
    <mergeCell ref="BA353:BD353"/>
    <mergeCell ref="AR364:AR366"/>
    <mergeCell ref="AV364:AV366"/>
    <mergeCell ref="AZ364:AZ366"/>
    <mergeCell ref="BA364:BD366"/>
    <mergeCell ref="BO288:BQ288"/>
    <mergeCell ref="AO290:AR292"/>
    <mergeCell ref="AV290:AV292"/>
    <mergeCell ref="BE290:BH291"/>
    <mergeCell ref="BE289:BH289"/>
    <mergeCell ref="BJ288:BK288"/>
    <mergeCell ref="AW288:AZ288"/>
    <mergeCell ref="BA288:BD288"/>
    <mergeCell ref="AS289:AV289"/>
    <mergeCell ref="AS288:AV288"/>
    <mergeCell ref="BL353:BN353"/>
    <mergeCell ref="AV355:AV357"/>
    <mergeCell ref="BE355:BH356"/>
    <mergeCell ref="BL288:BN288"/>
    <mergeCell ref="BA299:BD301"/>
    <mergeCell ref="AZ290:AZ292"/>
    <mergeCell ref="BE299:BH300"/>
    <mergeCell ref="AW296:AZ298"/>
    <mergeCell ref="BD296:BD298"/>
    <mergeCell ref="AM353:AN354"/>
    <mergeCell ref="AO353:AR353"/>
    <mergeCell ref="AS353:AV353"/>
    <mergeCell ref="AW353:AZ353"/>
    <mergeCell ref="AO354:AR354"/>
    <mergeCell ref="AR296:AR298"/>
    <mergeCell ref="M322:P324"/>
    <mergeCell ref="T322:T324"/>
    <mergeCell ref="U315:X315"/>
    <mergeCell ref="E316:H318"/>
    <mergeCell ref="L316:L318"/>
    <mergeCell ref="P316:P318"/>
    <mergeCell ref="T316:T318"/>
    <mergeCell ref="M315:P315"/>
    <mergeCell ref="Q315:T315"/>
    <mergeCell ref="E315:H315"/>
    <mergeCell ref="X319:X321"/>
    <mergeCell ref="X322:X324"/>
    <mergeCell ref="M332:P332"/>
    <mergeCell ref="X325:X327"/>
    <mergeCell ref="H319:H321"/>
    <mergeCell ref="I319:L321"/>
    <mergeCell ref="P319:P321"/>
    <mergeCell ref="T319:T321"/>
    <mergeCell ref="H322:H324"/>
    <mergeCell ref="L322:L324"/>
    <mergeCell ref="P328:P330"/>
    <mergeCell ref="T328:T330"/>
    <mergeCell ref="U328:X330"/>
    <mergeCell ref="Y328:AB329"/>
    <mergeCell ref="H325:H327"/>
    <mergeCell ref="L325:L327"/>
    <mergeCell ref="P325:P327"/>
    <mergeCell ref="Q325:T327"/>
    <mergeCell ref="C332:D333"/>
    <mergeCell ref="E332:H332"/>
    <mergeCell ref="I332:L332"/>
    <mergeCell ref="I333:L333"/>
    <mergeCell ref="X311:AE311"/>
    <mergeCell ref="Q312:W312"/>
    <mergeCell ref="Q332:T332"/>
    <mergeCell ref="U332:X332"/>
    <mergeCell ref="Y332:AB332"/>
    <mergeCell ref="Y325:AB326"/>
    <mergeCell ref="E240:H241"/>
    <mergeCell ref="E242:H243"/>
    <mergeCell ref="AD332:AE332"/>
    <mergeCell ref="AF332:AH332"/>
    <mergeCell ref="Q309:W309"/>
    <mergeCell ref="X309:AE309"/>
    <mergeCell ref="E311:H312"/>
    <mergeCell ref="Y319:AB320"/>
    <mergeCell ref="Y322:AB323"/>
    <mergeCell ref="Y315:AB315"/>
    <mergeCell ref="AO253:AR253"/>
    <mergeCell ref="Y333:AB333"/>
    <mergeCell ref="AM288:AN289"/>
    <mergeCell ref="AO288:AR288"/>
    <mergeCell ref="M295:S295"/>
    <mergeCell ref="AR293:AR295"/>
    <mergeCell ref="M297:S297"/>
    <mergeCell ref="T297:AA297"/>
    <mergeCell ref="X316:X318"/>
    <mergeCell ref="Y316:AB317"/>
    <mergeCell ref="AS253:AV253"/>
    <mergeCell ref="Q234:T234"/>
    <mergeCell ref="E334:H336"/>
    <mergeCell ref="L334:L336"/>
    <mergeCell ref="P334:P336"/>
    <mergeCell ref="T334:T336"/>
    <mergeCell ref="AS293:AV295"/>
    <mergeCell ref="E307:H308"/>
    <mergeCell ref="Q311:W311"/>
    <mergeCell ref="P305:BH306"/>
    <mergeCell ref="AI332:AK332"/>
    <mergeCell ref="H337:H339"/>
    <mergeCell ref="I337:L339"/>
    <mergeCell ref="P337:P339"/>
    <mergeCell ref="T337:T339"/>
    <mergeCell ref="M294:S294"/>
    <mergeCell ref="T294:AA294"/>
    <mergeCell ref="T295:AA295"/>
    <mergeCell ref="Q333:T333"/>
    <mergeCell ref="U333:X333"/>
    <mergeCell ref="X334:X336"/>
    <mergeCell ref="Y334:AB335"/>
    <mergeCell ref="X337:X339"/>
    <mergeCell ref="Y337:AB338"/>
    <mergeCell ref="M298:S298"/>
    <mergeCell ref="E305:H306"/>
    <mergeCell ref="X308:AE308"/>
    <mergeCell ref="E333:H333"/>
    <mergeCell ref="H328:H330"/>
    <mergeCell ref="L328:L330"/>
    <mergeCell ref="H340:H342"/>
    <mergeCell ref="L340:L342"/>
    <mergeCell ref="M340:P342"/>
    <mergeCell ref="T340:T342"/>
    <mergeCell ref="AR230:AR232"/>
    <mergeCell ref="AV227:AV229"/>
    <mergeCell ref="AV230:AV232"/>
    <mergeCell ref="AR227:AR229"/>
    <mergeCell ref="X340:X342"/>
    <mergeCell ref="Y340:AB341"/>
    <mergeCell ref="BL227:BL229"/>
    <mergeCell ref="BM227:BP228"/>
    <mergeCell ref="AV205:AV207"/>
    <mergeCell ref="AZ205:AZ207"/>
    <mergeCell ref="BA210:BD210"/>
    <mergeCell ref="BE210:BH210"/>
    <mergeCell ref="BD205:BD207"/>
    <mergeCell ref="AZ227:AZ229"/>
    <mergeCell ref="BD227:BD229"/>
    <mergeCell ref="BH224:BH226"/>
    <mergeCell ref="BT213:BV213"/>
    <mergeCell ref="BW213:BY213"/>
    <mergeCell ref="M202:S202"/>
    <mergeCell ref="T202:AA202"/>
    <mergeCell ref="AR202:AR204"/>
    <mergeCell ref="AR205:AR207"/>
    <mergeCell ref="Q210:T210"/>
    <mergeCell ref="U210:X210"/>
    <mergeCell ref="AV202:AV204"/>
    <mergeCell ref="AZ202:AZ204"/>
    <mergeCell ref="BR213:BS213"/>
    <mergeCell ref="BM214:BP214"/>
    <mergeCell ref="BM218:BP219"/>
    <mergeCell ref="BM215:BP216"/>
    <mergeCell ref="BM213:BP213"/>
    <mergeCell ref="BI213:BL213"/>
    <mergeCell ref="BI214:BL214"/>
    <mergeCell ref="BL215:BL217"/>
    <mergeCell ref="AZ224:AZ226"/>
    <mergeCell ref="BA224:BD226"/>
    <mergeCell ref="BD218:BD220"/>
    <mergeCell ref="BA213:BD213"/>
    <mergeCell ref="M226:S226"/>
    <mergeCell ref="T226:AA226"/>
    <mergeCell ref="AR224:AR226"/>
    <mergeCell ref="AV224:AV226"/>
    <mergeCell ref="M225:S225"/>
    <mergeCell ref="T225:AA225"/>
    <mergeCell ref="BH218:BH220"/>
    <mergeCell ref="BL218:BL220"/>
    <mergeCell ref="AR221:AR223"/>
    <mergeCell ref="AV221:AV223"/>
    <mergeCell ref="BH221:BH223"/>
    <mergeCell ref="BL221:BL223"/>
    <mergeCell ref="AS218:AV220"/>
    <mergeCell ref="AZ218:AZ220"/>
    <mergeCell ref="AW221:AZ223"/>
    <mergeCell ref="BD221:BD223"/>
    <mergeCell ref="T201:AA201"/>
    <mergeCell ref="AR199:AR201"/>
    <mergeCell ref="AV199:AV201"/>
    <mergeCell ref="AR196:AR198"/>
    <mergeCell ref="AS196:AV198"/>
    <mergeCell ref="AZ196:AZ198"/>
    <mergeCell ref="BE191:BH191"/>
    <mergeCell ref="BI193:BL194"/>
    <mergeCell ref="BD193:BD195"/>
    <mergeCell ref="BH193:BH195"/>
    <mergeCell ref="AO193:AR195"/>
    <mergeCell ref="BH199:BH201"/>
    <mergeCell ref="BI199:BL200"/>
    <mergeCell ref="AR218:AR220"/>
    <mergeCell ref="AW199:AZ201"/>
    <mergeCell ref="BD199:BD201"/>
    <mergeCell ref="BA202:BD204"/>
    <mergeCell ref="AV215:AV217"/>
    <mergeCell ref="AZ215:AZ217"/>
    <mergeCell ref="BE179:BH180"/>
    <mergeCell ref="AR176:AR178"/>
    <mergeCell ref="AW179:AZ181"/>
    <mergeCell ref="H179:H181"/>
    <mergeCell ref="L179:L181"/>
    <mergeCell ref="M179:P181"/>
    <mergeCell ref="T179:T181"/>
    <mergeCell ref="BD176:BD178"/>
    <mergeCell ref="BJ171:BK171"/>
    <mergeCell ref="BL171:BN171"/>
    <mergeCell ref="BO171:BQ171"/>
    <mergeCell ref="E172:H172"/>
    <mergeCell ref="I172:L172"/>
    <mergeCell ref="M172:P172"/>
    <mergeCell ref="Q172:T172"/>
    <mergeCell ref="U172:X172"/>
    <mergeCell ref="AO172:AR172"/>
    <mergeCell ref="AS172:AV172"/>
    <mergeCell ref="AW172:AZ172"/>
    <mergeCell ref="BA172:BD172"/>
    <mergeCell ref="BE172:BH172"/>
    <mergeCell ref="AM171:AN172"/>
    <mergeCell ref="AO171:AR171"/>
    <mergeCell ref="AS171:AV171"/>
    <mergeCell ref="AW171:AZ171"/>
    <mergeCell ref="AB171:AD171"/>
    <mergeCell ref="AE171:AG171"/>
    <mergeCell ref="BA171:BD171"/>
    <mergeCell ref="BE171:BH171"/>
    <mergeCell ref="AZ167:AZ169"/>
    <mergeCell ref="BA167:BD169"/>
    <mergeCell ref="BE167:BH168"/>
    <mergeCell ref="AV167:AV169"/>
    <mergeCell ref="C171:D172"/>
    <mergeCell ref="E171:H171"/>
    <mergeCell ref="I171:L171"/>
    <mergeCell ref="M171:P171"/>
    <mergeCell ref="Q171:T171"/>
    <mergeCell ref="U171:X171"/>
    <mergeCell ref="Z171:AA171"/>
    <mergeCell ref="AW164:AZ166"/>
    <mergeCell ref="BD164:BD166"/>
    <mergeCell ref="BE164:BH165"/>
    <mergeCell ref="H167:H169"/>
    <mergeCell ref="L167:L169"/>
    <mergeCell ref="P167:P169"/>
    <mergeCell ref="Q167:T169"/>
    <mergeCell ref="U167:X168"/>
    <mergeCell ref="AR167:AR169"/>
    <mergeCell ref="AZ161:AZ163"/>
    <mergeCell ref="BD161:BD163"/>
    <mergeCell ref="BE161:BH162"/>
    <mergeCell ref="H164:H166"/>
    <mergeCell ref="L164:L166"/>
    <mergeCell ref="M164:P166"/>
    <mergeCell ref="T164:T166"/>
    <mergeCell ref="U164:X165"/>
    <mergeCell ref="AR164:AR166"/>
    <mergeCell ref="AV164:AV166"/>
    <mergeCell ref="AV158:AV160"/>
    <mergeCell ref="BD158:BD160"/>
    <mergeCell ref="BE158:BH159"/>
    <mergeCell ref="H161:H163"/>
    <mergeCell ref="I161:L163"/>
    <mergeCell ref="P161:P163"/>
    <mergeCell ref="T161:T163"/>
    <mergeCell ref="U161:X162"/>
    <mergeCell ref="AR161:AR163"/>
    <mergeCell ref="AS161:AV163"/>
    <mergeCell ref="P158:P160"/>
    <mergeCell ref="T158:T160"/>
    <mergeCell ref="U158:X159"/>
    <mergeCell ref="AO158:AR160"/>
    <mergeCell ref="E139:H140"/>
    <mergeCell ref="Q157:T157"/>
    <mergeCell ref="E147:H148"/>
    <mergeCell ref="L158:L160"/>
    <mergeCell ref="BJ156:BK156"/>
    <mergeCell ref="E149:H150"/>
    <mergeCell ref="AW156:AZ156"/>
    <mergeCell ref="BA156:BD156"/>
    <mergeCell ref="AS157:AV157"/>
    <mergeCell ref="AW157:AZ157"/>
    <mergeCell ref="BA157:BD157"/>
    <mergeCell ref="BE157:BH157"/>
    <mergeCell ref="H133:H135"/>
    <mergeCell ref="L133:L135"/>
    <mergeCell ref="P133:P135"/>
    <mergeCell ref="Q133:T135"/>
    <mergeCell ref="E141:H142"/>
    <mergeCell ref="E145:H146"/>
    <mergeCell ref="E143:H144"/>
    <mergeCell ref="BE156:BH156"/>
    <mergeCell ref="I127:L129"/>
    <mergeCell ref="P127:P129"/>
    <mergeCell ref="T127:T129"/>
    <mergeCell ref="U133:X134"/>
    <mergeCell ref="AE156:AG156"/>
    <mergeCell ref="AB151:AL151"/>
    <mergeCell ref="P139:BH141"/>
    <mergeCell ref="U153:AA153"/>
    <mergeCell ref="AB154:AL154"/>
    <mergeCell ref="AB153:AL153"/>
    <mergeCell ref="P124:P126"/>
    <mergeCell ref="T124:T126"/>
    <mergeCell ref="U124:X125"/>
    <mergeCell ref="U127:X128"/>
    <mergeCell ref="H130:H132"/>
    <mergeCell ref="L130:L132"/>
    <mergeCell ref="M130:P132"/>
    <mergeCell ref="T130:T132"/>
    <mergeCell ref="U130:X131"/>
    <mergeCell ref="H127:H129"/>
    <mergeCell ref="H118:H120"/>
    <mergeCell ref="L118:L120"/>
    <mergeCell ref="E124:H126"/>
    <mergeCell ref="L124:L126"/>
    <mergeCell ref="I123:L123"/>
    <mergeCell ref="E123:H123"/>
    <mergeCell ref="Q122:T122"/>
    <mergeCell ref="AV118:AV120"/>
    <mergeCell ref="AR118:AR120"/>
    <mergeCell ref="M123:P123"/>
    <mergeCell ref="Q123:T123"/>
    <mergeCell ref="U123:X123"/>
    <mergeCell ref="P118:P120"/>
    <mergeCell ref="Q118:T120"/>
    <mergeCell ref="U118:X119"/>
    <mergeCell ref="AE122:AG122"/>
    <mergeCell ref="C122:D123"/>
    <mergeCell ref="E122:H122"/>
    <mergeCell ref="I122:L122"/>
    <mergeCell ref="M122:P122"/>
    <mergeCell ref="BA118:BD120"/>
    <mergeCell ref="BD112:BD114"/>
    <mergeCell ref="H112:H114"/>
    <mergeCell ref="I112:L114"/>
    <mergeCell ref="P112:P114"/>
    <mergeCell ref="T112:T114"/>
    <mergeCell ref="AS112:AV114"/>
    <mergeCell ref="AZ112:AZ114"/>
    <mergeCell ref="BE115:BH116"/>
    <mergeCell ref="BE112:BH113"/>
    <mergeCell ref="BE118:BH119"/>
    <mergeCell ref="AR115:AR117"/>
    <mergeCell ref="AV115:AV117"/>
    <mergeCell ref="AW115:AZ117"/>
    <mergeCell ref="AZ118:AZ120"/>
    <mergeCell ref="BE108:BH108"/>
    <mergeCell ref="BE109:BH110"/>
    <mergeCell ref="BD109:BD111"/>
    <mergeCell ref="BD115:BD117"/>
    <mergeCell ref="H115:H117"/>
    <mergeCell ref="L115:L117"/>
    <mergeCell ref="M115:P117"/>
    <mergeCell ref="T115:T117"/>
    <mergeCell ref="E109:H111"/>
    <mergeCell ref="AR112:AR114"/>
    <mergeCell ref="BE107:BH107"/>
    <mergeCell ref="AS107:AV107"/>
    <mergeCell ref="AO109:AR111"/>
    <mergeCell ref="AV109:AV111"/>
    <mergeCell ref="AZ109:AZ111"/>
    <mergeCell ref="BO107:BQ107"/>
    <mergeCell ref="AO108:AR108"/>
    <mergeCell ref="AS108:AV108"/>
    <mergeCell ref="AW108:AZ108"/>
    <mergeCell ref="BA108:BD108"/>
    <mergeCell ref="C107:D108"/>
    <mergeCell ref="E107:H107"/>
    <mergeCell ref="I107:L107"/>
    <mergeCell ref="M107:P107"/>
    <mergeCell ref="E108:H108"/>
    <mergeCell ref="E104:H105"/>
    <mergeCell ref="Z99:AG99"/>
    <mergeCell ref="Z100:AG100"/>
    <mergeCell ref="E98:H99"/>
    <mergeCell ref="S99:Y99"/>
    <mergeCell ref="BJ107:BK107"/>
    <mergeCell ref="BL107:BN107"/>
    <mergeCell ref="BA107:BD107"/>
    <mergeCell ref="AM107:AN108"/>
    <mergeCell ref="Z107:AA107"/>
    <mergeCell ref="U108:X108"/>
    <mergeCell ref="U122:X122"/>
    <mergeCell ref="Z122:AA122"/>
    <mergeCell ref="AB122:AD122"/>
    <mergeCell ref="U115:X116"/>
    <mergeCell ref="U112:X113"/>
    <mergeCell ref="E94:H95"/>
    <mergeCell ref="E100:H101"/>
    <mergeCell ref="AB107:AD107"/>
    <mergeCell ref="E96:H97"/>
    <mergeCell ref="S100:Y100"/>
    <mergeCell ref="Z102:AG102"/>
    <mergeCell ref="Q107:T107"/>
    <mergeCell ref="U107:X107"/>
    <mergeCell ref="M108:P108"/>
    <mergeCell ref="Q108:T108"/>
    <mergeCell ref="S102:Y102"/>
    <mergeCell ref="Z103:AG103"/>
    <mergeCell ref="AE107:AG107"/>
    <mergeCell ref="U88:X89"/>
    <mergeCell ref="L109:L111"/>
    <mergeCell ref="P109:P111"/>
    <mergeCell ref="T109:T111"/>
    <mergeCell ref="U109:X110"/>
    <mergeCell ref="I108:L108"/>
    <mergeCell ref="S101:AG101"/>
    <mergeCell ref="P94:BH95"/>
    <mergeCell ref="AW107:AZ107"/>
    <mergeCell ref="AO107:AR107"/>
    <mergeCell ref="H88:H90"/>
    <mergeCell ref="L88:L90"/>
    <mergeCell ref="P88:P90"/>
    <mergeCell ref="Q88:T90"/>
    <mergeCell ref="BD79:BD81"/>
    <mergeCell ref="AS82:AV84"/>
    <mergeCell ref="BD82:BD84"/>
    <mergeCell ref="H85:H87"/>
    <mergeCell ref="L85:L87"/>
    <mergeCell ref="M85:P87"/>
    <mergeCell ref="AW85:AZ87"/>
    <mergeCell ref="E79:H81"/>
    <mergeCell ref="L79:L81"/>
    <mergeCell ref="P79:P81"/>
    <mergeCell ref="T79:T81"/>
    <mergeCell ref="H82:H84"/>
    <mergeCell ref="AV79:AV81"/>
    <mergeCell ref="AZ79:AZ81"/>
    <mergeCell ref="AR82:AR84"/>
    <mergeCell ref="AR85:AR87"/>
    <mergeCell ref="AV85:AV87"/>
    <mergeCell ref="U85:X86"/>
    <mergeCell ref="I82:L84"/>
    <mergeCell ref="P82:P84"/>
    <mergeCell ref="T82:T84"/>
    <mergeCell ref="T85:T87"/>
    <mergeCell ref="U82:X83"/>
    <mergeCell ref="C77:D78"/>
    <mergeCell ref="E77:H77"/>
    <mergeCell ref="I77:L77"/>
    <mergeCell ref="M77:P77"/>
    <mergeCell ref="Q78:T78"/>
    <mergeCell ref="AW78:AZ78"/>
    <mergeCell ref="E78:H78"/>
    <mergeCell ref="I78:L78"/>
    <mergeCell ref="Q77:T77"/>
    <mergeCell ref="AO77:AR77"/>
    <mergeCell ref="U77:X77"/>
    <mergeCell ref="AM77:AN78"/>
    <mergeCell ref="AO78:AR78"/>
    <mergeCell ref="Z77:AA77"/>
    <mergeCell ref="AE77:AG77"/>
    <mergeCell ref="Z25:AG25"/>
    <mergeCell ref="S24:Y24"/>
    <mergeCell ref="S25:Y25"/>
    <mergeCell ref="AS77:AV77"/>
    <mergeCell ref="S26:AG26"/>
    <mergeCell ref="Z27:AG27"/>
    <mergeCell ref="X74:AE74"/>
    <mergeCell ref="AR40:AR42"/>
    <mergeCell ref="AV40:AV42"/>
    <mergeCell ref="S27:Y27"/>
    <mergeCell ref="Z28:AG28"/>
    <mergeCell ref="S28:Y28"/>
    <mergeCell ref="Q72:W72"/>
    <mergeCell ref="X72:AE72"/>
    <mergeCell ref="Q71:W71"/>
    <mergeCell ref="T34:T36"/>
    <mergeCell ref="T52:T54"/>
    <mergeCell ref="U43:X44"/>
    <mergeCell ref="U48:X48"/>
    <mergeCell ref="Z32:AA32"/>
    <mergeCell ref="AB77:AD77"/>
    <mergeCell ref="U78:X78"/>
    <mergeCell ref="BA43:BD45"/>
    <mergeCell ref="BE43:BH44"/>
    <mergeCell ref="X55:X57"/>
    <mergeCell ref="AR43:AR45"/>
    <mergeCell ref="AV43:AV45"/>
    <mergeCell ref="AZ43:AZ45"/>
    <mergeCell ref="X71:AE71"/>
    <mergeCell ref="P68:BH69"/>
    <mergeCell ref="BO32:BQ32"/>
    <mergeCell ref="AO33:AR33"/>
    <mergeCell ref="AS33:AV33"/>
    <mergeCell ref="AW33:AZ33"/>
    <mergeCell ref="BA33:BD33"/>
    <mergeCell ref="BE34:BH35"/>
    <mergeCell ref="BE33:BH33"/>
    <mergeCell ref="BD34:BD36"/>
    <mergeCell ref="C47:D48"/>
    <mergeCell ref="E47:H47"/>
    <mergeCell ref="I47:L47"/>
    <mergeCell ref="M47:P47"/>
    <mergeCell ref="E48:H48"/>
    <mergeCell ref="Q43:T45"/>
    <mergeCell ref="AW40:AZ42"/>
    <mergeCell ref="BD40:BD42"/>
    <mergeCell ref="BE40:BH41"/>
    <mergeCell ref="BJ32:BK32"/>
    <mergeCell ref="BL32:BN32"/>
    <mergeCell ref="BA32:BD32"/>
    <mergeCell ref="BE32:BH32"/>
    <mergeCell ref="BE37:BH38"/>
    <mergeCell ref="AZ34:AZ36"/>
    <mergeCell ref="AZ37:AZ39"/>
    <mergeCell ref="AB32:AD32"/>
    <mergeCell ref="AR37:AR39"/>
    <mergeCell ref="AS37:AV39"/>
    <mergeCell ref="AO34:AR36"/>
    <mergeCell ref="AV34:AV36"/>
    <mergeCell ref="BD37:BD39"/>
    <mergeCell ref="AM32:AN33"/>
    <mergeCell ref="AO32:AR32"/>
    <mergeCell ref="AS32:AV32"/>
    <mergeCell ref="AW32:AZ32"/>
    <mergeCell ref="Q32:T32"/>
    <mergeCell ref="Z24:AG24"/>
    <mergeCell ref="T55:T57"/>
    <mergeCell ref="T37:T39"/>
    <mergeCell ref="T40:T42"/>
    <mergeCell ref="Q47:T47"/>
    <mergeCell ref="Q48:T48"/>
    <mergeCell ref="U37:X38"/>
    <mergeCell ref="AF47:AH47"/>
    <mergeCell ref="AE32:AG32"/>
    <mergeCell ref="E102:H103"/>
    <mergeCell ref="U40:X41"/>
    <mergeCell ref="H43:H45"/>
    <mergeCell ref="L43:L45"/>
    <mergeCell ref="L55:L57"/>
    <mergeCell ref="X75:AE75"/>
    <mergeCell ref="P52:P54"/>
    <mergeCell ref="T49:T51"/>
    <mergeCell ref="U79:X80"/>
    <mergeCell ref="Q73:AE73"/>
    <mergeCell ref="U33:X33"/>
    <mergeCell ref="U32:X32"/>
    <mergeCell ref="L58:L60"/>
    <mergeCell ref="U34:X35"/>
    <mergeCell ref="Q33:T33"/>
    <mergeCell ref="U47:X47"/>
    <mergeCell ref="P43:P45"/>
    <mergeCell ref="Q58:T60"/>
    <mergeCell ref="M55:P57"/>
    <mergeCell ref="M48:P48"/>
    <mergeCell ref="P34:P36"/>
    <mergeCell ref="L49:L51"/>
    <mergeCell ref="H37:H39"/>
    <mergeCell ref="I37:L39"/>
    <mergeCell ref="P49:P51"/>
    <mergeCell ref="L34:L36"/>
    <mergeCell ref="P37:P39"/>
    <mergeCell ref="M40:P42"/>
    <mergeCell ref="E27:H28"/>
    <mergeCell ref="E29:H30"/>
    <mergeCell ref="I33:L33"/>
    <mergeCell ref="E34:H36"/>
    <mergeCell ref="E19:H20"/>
    <mergeCell ref="E21:H22"/>
    <mergeCell ref="E23:H24"/>
    <mergeCell ref="E25:H26"/>
    <mergeCell ref="E74:H75"/>
    <mergeCell ref="M78:P78"/>
    <mergeCell ref="E68:H69"/>
    <mergeCell ref="E70:H71"/>
    <mergeCell ref="E72:H73"/>
    <mergeCell ref="H61:H63"/>
    <mergeCell ref="P61:P63"/>
    <mergeCell ref="L61:L63"/>
    <mergeCell ref="C32:D33"/>
    <mergeCell ref="E32:H32"/>
    <mergeCell ref="I32:L32"/>
    <mergeCell ref="M32:P32"/>
    <mergeCell ref="E33:H33"/>
    <mergeCell ref="M33:P33"/>
    <mergeCell ref="H52:H54"/>
    <mergeCell ref="I52:L54"/>
    <mergeCell ref="L40:L42"/>
    <mergeCell ref="H55:H57"/>
    <mergeCell ref="H40:H42"/>
    <mergeCell ref="E49:H51"/>
    <mergeCell ref="I48:L48"/>
    <mergeCell ref="H343:H345"/>
    <mergeCell ref="L343:L345"/>
    <mergeCell ref="P343:P345"/>
    <mergeCell ref="Q343:T345"/>
    <mergeCell ref="Y346:AB347"/>
    <mergeCell ref="M296:AA296"/>
    <mergeCell ref="L346:L348"/>
    <mergeCell ref="P346:P348"/>
    <mergeCell ref="T346:T348"/>
    <mergeCell ref="U346:X348"/>
    <mergeCell ref="AR182:AR184"/>
    <mergeCell ref="BD179:BD181"/>
    <mergeCell ref="X343:X345"/>
    <mergeCell ref="U176:X177"/>
    <mergeCell ref="P176:P178"/>
    <mergeCell ref="T176:T178"/>
    <mergeCell ref="AS176:AV178"/>
    <mergeCell ref="AZ176:AZ178"/>
    <mergeCell ref="BD215:BD217"/>
    <mergeCell ref="U179:X180"/>
    <mergeCell ref="X52:X54"/>
    <mergeCell ref="Y343:AB344"/>
    <mergeCell ref="BE293:BH294"/>
    <mergeCell ref="BE296:BH297"/>
    <mergeCell ref="U173:X174"/>
    <mergeCell ref="AO173:AR175"/>
    <mergeCell ref="AV173:AV175"/>
    <mergeCell ref="AZ173:AZ175"/>
    <mergeCell ref="AO157:AR157"/>
    <mergeCell ref="Q75:W75"/>
    <mergeCell ref="X58:X60"/>
    <mergeCell ref="Y58:AB59"/>
    <mergeCell ref="U157:X157"/>
    <mergeCell ref="P173:P175"/>
    <mergeCell ref="Q156:T156"/>
    <mergeCell ref="T173:T175"/>
    <mergeCell ref="Q74:W74"/>
    <mergeCell ref="T61:T63"/>
    <mergeCell ref="S103:Y103"/>
    <mergeCell ref="P58:P60"/>
    <mergeCell ref="BE173:BH174"/>
    <mergeCell ref="BE213:BH213"/>
    <mergeCell ref="BA214:BD214"/>
    <mergeCell ref="BE214:BH214"/>
    <mergeCell ref="BD173:BD175"/>
    <mergeCell ref="BE176:BH177"/>
    <mergeCell ref="BA182:BD184"/>
    <mergeCell ref="BE182:BH183"/>
    <mergeCell ref="BH196:BH198"/>
    <mergeCell ref="BE205:BH207"/>
    <mergeCell ref="BE288:BH288"/>
    <mergeCell ref="X312:AE312"/>
    <mergeCell ref="AZ293:AZ295"/>
    <mergeCell ref="BD293:BD295"/>
    <mergeCell ref="T298:AA298"/>
    <mergeCell ref="C289:AD291"/>
    <mergeCell ref="AO289:AR289"/>
    <mergeCell ref="E309:H310"/>
    <mergeCell ref="Q310:AE310"/>
    <mergeCell ref="Q308:W308"/>
    <mergeCell ref="C156:D157"/>
    <mergeCell ref="E156:H156"/>
    <mergeCell ref="I156:L156"/>
    <mergeCell ref="M156:P156"/>
    <mergeCell ref="E157:H157"/>
    <mergeCell ref="I157:L157"/>
    <mergeCell ref="M157:P157"/>
    <mergeCell ref="H58:H60"/>
    <mergeCell ref="E151:H152"/>
    <mergeCell ref="E153:H154"/>
    <mergeCell ref="M198:S198"/>
    <mergeCell ref="M199:S199"/>
    <mergeCell ref="E173:H175"/>
    <mergeCell ref="L173:L175"/>
    <mergeCell ref="H176:H178"/>
    <mergeCell ref="I176:L178"/>
    <mergeCell ref="E158:H160"/>
    <mergeCell ref="BH215:BH217"/>
    <mergeCell ref="BH202:BH204"/>
    <mergeCell ref="AV193:AV195"/>
    <mergeCell ref="AZ193:AZ195"/>
    <mergeCell ref="AV182:AV184"/>
    <mergeCell ref="AZ182:AZ184"/>
    <mergeCell ref="AS191:AV191"/>
    <mergeCell ref="BD196:BD198"/>
    <mergeCell ref="AW191:AZ191"/>
    <mergeCell ref="BA191:BD191"/>
    <mergeCell ref="AZ158:AZ160"/>
    <mergeCell ref="AR179:AR181"/>
    <mergeCell ref="AV179:AV181"/>
    <mergeCell ref="AM213:AN214"/>
    <mergeCell ref="AO213:AR213"/>
    <mergeCell ref="AO214:AR214"/>
    <mergeCell ref="AS213:AV213"/>
    <mergeCell ref="AW213:AZ213"/>
    <mergeCell ref="AS214:AV214"/>
    <mergeCell ref="AW214:AZ214"/>
    <mergeCell ref="H346:H348"/>
    <mergeCell ref="H182:H184"/>
    <mergeCell ref="L182:L184"/>
    <mergeCell ref="AO191:AR191"/>
    <mergeCell ref="T198:AA198"/>
    <mergeCell ref="T199:AA199"/>
    <mergeCell ref="M200:AA200"/>
    <mergeCell ref="AM191:AN192"/>
    <mergeCell ref="AO215:AR217"/>
    <mergeCell ref="M333:P333"/>
    <mergeCell ref="M223:S223"/>
    <mergeCell ref="T223:AA223"/>
    <mergeCell ref="M224:AA224"/>
    <mergeCell ref="P182:P184"/>
    <mergeCell ref="Q182:T184"/>
    <mergeCell ref="C216:AD218"/>
    <mergeCell ref="M222:S222"/>
    <mergeCell ref="T222:AA222"/>
    <mergeCell ref="U182:X183"/>
    <mergeCell ref="M201:S201"/>
    <mergeCell ref="M363:S363"/>
    <mergeCell ref="T363:AA363"/>
    <mergeCell ref="C354:AD356"/>
    <mergeCell ref="M359:S359"/>
    <mergeCell ref="T359:AA359"/>
    <mergeCell ref="M362:S362"/>
    <mergeCell ref="T362:AA362"/>
    <mergeCell ref="M361:AA361"/>
    <mergeCell ref="M360:S360"/>
    <mergeCell ref="T360:AA360"/>
    <mergeCell ref="U61:X63"/>
    <mergeCell ref="Y61:AB62"/>
    <mergeCell ref="AI47:AK47"/>
    <mergeCell ref="Y48:AB48"/>
    <mergeCell ref="X49:X51"/>
    <mergeCell ref="Y49:AB50"/>
    <mergeCell ref="Y47:AB47"/>
    <mergeCell ref="AD47:AE47"/>
    <mergeCell ref="Y52:AB53"/>
    <mergeCell ref="Y55:AB56"/>
    <mergeCell ref="BO156:BQ156"/>
    <mergeCell ref="U147:AB147"/>
    <mergeCell ref="AC146:AL146"/>
    <mergeCell ref="AC147:AL147"/>
    <mergeCell ref="U148:AL148"/>
    <mergeCell ref="U146:AB146"/>
    <mergeCell ref="AB156:AD156"/>
    <mergeCell ref="Z156:AA156"/>
    <mergeCell ref="U152:AL152"/>
    <mergeCell ref="U154:AA154"/>
    <mergeCell ref="BL156:BN156"/>
    <mergeCell ref="AO156:AR156"/>
    <mergeCell ref="U156:X156"/>
    <mergeCell ref="AS156:AV156"/>
    <mergeCell ref="U149:AB149"/>
    <mergeCell ref="U150:AB150"/>
    <mergeCell ref="AC149:AL149"/>
    <mergeCell ref="AC150:AL150"/>
    <mergeCell ref="U151:AA151"/>
    <mergeCell ref="AM156:AN157"/>
    <mergeCell ref="BN191:BO191"/>
    <mergeCell ref="BI230:BL232"/>
    <mergeCell ref="BM230:BP231"/>
    <mergeCell ref="BP191:BR191"/>
    <mergeCell ref="BI205:BL206"/>
    <mergeCell ref="BI202:BL203"/>
    <mergeCell ref="BI196:BL197"/>
    <mergeCell ref="BM221:BP222"/>
    <mergeCell ref="BM224:BP225"/>
    <mergeCell ref="BL224:BL226"/>
    <mergeCell ref="Q19:BH20"/>
    <mergeCell ref="BS191:BU191"/>
    <mergeCell ref="C192:AD194"/>
    <mergeCell ref="AO192:AR192"/>
    <mergeCell ref="AS192:AV192"/>
    <mergeCell ref="AW192:AZ192"/>
    <mergeCell ref="BA192:BD192"/>
    <mergeCell ref="BE192:BH192"/>
    <mergeCell ref="BI192:BL192"/>
    <mergeCell ref="BI191:BL191"/>
  </mergeCells>
  <printOptions verticalCentered="1"/>
  <pageMargins left="0" right="0" top="0" bottom="0" header="0.5118110236220472" footer="0.5118110236220472"/>
  <pageSetup fitToHeight="0" fitToWidth="1" horizontalDpi="600" verticalDpi="600" orientation="portrait" paperSize="9" scale="70" r:id="rId1"/>
  <rowBreaks count="3" manualBreakCount="3">
    <brk id="92" max="67" man="1"/>
    <brk id="188" max="67" man="1"/>
    <brk id="285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y-imai</cp:lastModifiedBy>
  <cp:lastPrinted>2016-02-11T14:46:59Z</cp:lastPrinted>
  <dcterms:created xsi:type="dcterms:W3CDTF">2003-02-27T14:44:25Z</dcterms:created>
  <dcterms:modified xsi:type="dcterms:W3CDTF">2016-02-11T14:50:03Z</dcterms:modified>
  <cp:category/>
  <cp:version/>
  <cp:contentType/>
  <cp:contentStatus/>
</cp:coreProperties>
</file>